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" sheetId="1" r:id="rId4"/>
    <sheet state="visible" name="Analisis para entender satisfac" sheetId="2" r:id="rId5"/>
    <sheet state="visible" name="Tablas " sheetId="3" r:id="rId6"/>
  </sheets>
  <definedNames>
    <definedName hidden="1" localSheetId="0" name="_xlnm._FilterDatabase">'Respuestas '!$A$2:$T$330</definedName>
  </definedNames>
  <calcPr/>
</workbook>
</file>

<file path=xl/sharedStrings.xml><?xml version="1.0" encoding="utf-8"?>
<sst xmlns="http://schemas.openxmlformats.org/spreadsheetml/2006/main" count="4265" uniqueCount="148">
  <si>
    <t>Fecha de nacimiento</t>
  </si>
  <si>
    <t xml:space="preserve">Segmento </t>
  </si>
  <si>
    <t>¿Dónde reside?</t>
  </si>
  <si>
    <t>¿En que Municipio realizó su compra?</t>
  </si>
  <si>
    <t>¿Dónde suele hacer sus compras?</t>
  </si>
  <si>
    <t>¿En que tienda hizo sus compras el día de hoy</t>
  </si>
  <si>
    <t>De 1 a 5 califique la calidad de los productos ofrecidos en los supermercados Ara, D1 e Ísimo</t>
  </si>
  <si>
    <t>¿Qué aspectos de la disposición de la tienda influyen en su decisión de compra?</t>
  </si>
  <si>
    <t>¿Cuáles son los principales factores que lo motivan a comprar en Ara o D1 en lugar de en uno tradicional?</t>
  </si>
  <si>
    <t>De 1 a 5 qué tan importante es la variedad de productos para usted al realizar sus compras en un supermercado?</t>
  </si>
  <si>
    <t>¿Cuál es la principal desventaja que encuentra en los supermercados Ara y D1?</t>
  </si>
  <si>
    <t>De 1 a 5 con cuanto califica la atención al cliente en los supermercados Ara y D1?</t>
  </si>
  <si>
    <t>¿Qué incentivos o promociones cree que podrían atraerlo a comprar más en Ara o D1?</t>
  </si>
  <si>
    <t>¿Cree que los supermercados tradicionales podrían adoptar algunas prácticas de Ara o D1 para mejorar su oferta y competir mejor? ¿Cuáles?</t>
  </si>
  <si>
    <t xml:space="preserve">¿Considera que los precios en este establecimiento son competitivos en comparación con otros? </t>
  </si>
  <si>
    <t>¿Ha aprovechado las ofertas y promociones disponibles en el establecimiento de su preferencia?</t>
  </si>
  <si>
    <t>Considera que un aspecto impotante para elegir su teinda es que tenga amplia gama de opciones en diferentes categorias de productos?</t>
  </si>
  <si>
    <t>De 1 a 5 que tanta importancia le da a la limpieza y organización del establecimiento donde suele mercar</t>
  </si>
  <si>
    <t>De 1 a 5 califique la comodidad y accesibilidad general del establecimiento donde acaba de mercar</t>
  </si>
  <si>
    <t>Segmento</t>
  </si>
  <si>
    <t>Ciudad</t>
  </si>
  <si>
    <t>Sesquilé</t>
  </si>
  <si>
    <t xml:space="preserve">Negocio local </t>
  </si>
  <si>
    <t>D1</t>
  </si>
  <si>
    <t>Variedad de productos</t>
  </si>
  <si>
    <t xml:space="preserve">Precios </t>
  </si>
  <si>
    <t>Calidad de los Productos</t>
  </si>
  <si>
    <t>Cupones</t>
  </si>
  <si>
    <t>Precios competitivos</t>
  </si>
  <si>
    <t>Si</t>
  </si>
  <si>
    <t>No</t>
  </si>
  <si>
    <t>no</t>
  </si>
  <si>
    <t>Bogotá</t>
  </si>
  <si>
    <t>Suesca</t>
  </si>
  <si>
    <t>Cadena de supermercado</t>
  </si>
  <si>
    <t>Disponibilidad del producto</t>
  </si>
  <si>
    <t>Descuentos pronto a vencer</t>
  </si>
  <si>
    <t>Variedad de Productos</t>
  </si>
  <si>
    <t>Briceño</t>
  </si>
  <si>
    <t>Cajicá</t>
  </si>
  <si>
    <t>Supermercado al por mayor (Makro, Price Smart)</t>
  </si>
  <si>
    <t>Ara</t>
  </si>
  <si>
    <t>Ubicación</t>
  </si>
  <si>
    <t xml:space="preserve">Ubicación </t>
  </si>
  <si>
    <t>Ubicación y Accesibilidad</t>
  </si>
  <si>
    <t>Gachancipá</t>
  </si>
  <si>
    <t>Compras Impulsivas y Dificultad para Hacer un Mercado Completo</t>
  </si>
  <si>
    <t>Cogua</t>
  </si>
  <si>
    <t>Retailer hard discounter (Ara, Isimo, D1)</t>
  </si>
  <si>
    <t>Limpieza/orden</t>
  </si>
  <si>
    <t>Precio</t>
  </si>
  <si>
    <t>Presentación de la Tienda y Productos</t>
  </si>
  <si>
    <t>Chía</t>
  </si>
  <si>
    <t>Ísimo</t>
  </si>
  <si>
    <t>Calidad</t>
  </si>
  <si>
    <t>Variedad y Disponibilidad de Productos</t>
  </si>
  <si>
    <t>Acumulación de puntos</t>
  </si>
  <si>
    <t>Madrid</t>
  </si>
  <si>
    <t>Falta de fruver</t>
  </si>
  <si>
    <t xml:space="preserve">Atención al cliente </t>
  </si>
  <si>
    <t>Promociones de productos</t>
  </si>
  <si>
    <t>Subachoque</t>
  </si>
  <si>
    <t>Filas y Tiempo de Espera en Caja</t>
  </si>
  <si>
    <t>Nemocón</t>
  </si>
  <si>
    <t>Tamaño</t>
  </si>
  <si>
    <t>Mosquera</t>
  </si>
  <si>
    <t>Funza</t>
  </si>
  <si>
    <t>Tocancipá</t>
  </si>
  <si>
    <t>Calidad del servicio</t>
  </si>
  <si>
    <t>Atención al Cliente y Servicio</t>
  </si>
  <si>
    <t>Tenjo</t>
  </si>
  <si>
    <t>Ubicación y Tamaño de las Tiendas</t>
  </si>
  <si>
    <t>Facatativá</t>
  </si>
  <si>
    <t>Domicilios</t>
  </si>
  <si>
    <t xml:space="preserve">Domicilios </t>
  </si>
  <si>
    <t>Cota</t>
  </si>
  <si>
    <t>Zipaquirá</t>
  </si>
  <si>
    <t>Parqueadero</t>
  </si>
  <si>
    <t>El Rosal</t>
  </si>
  <si>
    <t>Cercania con el personal</t>
  </si>
  <si>
    <t>Chocontá</t>
  </si>
  <si>
    <t>Tocaima</t>
  </si>
  <si>
    <t>Tabio</t>
  </si>
  <si>
    <t>Productos unicos del retailer</t>
  </si>
  <si>
    <t>Variedad</t>
  </si>
  <si>
    <t>Fiar</t>
  </si>
  <si>
    <t>Premios/ rifas</t>
  </si>
  <si>
    <t>Susagua</t>
  </si>
  <si>
    <t>01/21/1986</t>
  </si>
  <si>
    <t>10/16/1972</t>
  </si>
  <si>
    <t>10/29/1959</t>
  </si>
  <si>
    <t>03/25/1968</t>
  </si>
  <si>
    <t>12/18/1978</t>
  </si>
  <si>
    <t>04/30/1985</t>
  </si>
  <si>
    <t>09/23/1987</t>
  </si>
  <si>
    <t>02/17/1963</t>
  </si>
  <si>
    <t>05/14/1971</t>
  </si>
  <si>
    <t>03/31/1970</t>
  </si>
  <si>
    <t>08/14/1983</t>
  </si>
  <si>
    <t>06/13/1969</t>
  </si>
  <si>
    <t>01/27/1962</t>
  </si>
  <si>
    <t>11/13/1975</t>
  </si>
  <si>
    <t>07/14/1993</t>
  </si>
  <si>
    <t>11/30/1994</t>
  </si>
  <si>
    <t>Sopo</t>
  </si>
  <si>
    <t xml:space="preserve">Variable de atención </t>
  </si>
  <si>
    <t>Calidad del producto</t>
  </si>
  <si>
    <t>Surtido</t>
  </si>
  <si>
    <t xml:space="preserve">Atención del cliente </t>
  </si>
  <si>
    <t>Pricing</t>
  </si>
  <si>
    <t xml:space="preserve">Pricing </t>
  </si>
  <si>
    <t xml:space="preserve">Surtido </t>
  </si>
  <si>
    <t>Características físicas del establecimiento</t>
  </si>
  <si>
    <t>Realidad</t>
  </si>
  <si>
    <t xml:space="preserve">Expectativa </t>
  </si>
  <si>
    <t>Ciudad donde hizo la compra</t>
  </si>
  <si>
    <t>¿Considera que los precios en este establecimiento son competitivos en comparación con otros? SI HACIA EL HARD DISCOUNTER</t>
  </si>
  <si>
    <t>¿Ha aprovechado las ofertas y promociones disponibles en el establecimiento de su preferencia?  BIAS AL NO hard discounter y tienda loca</t>
  </si>
  <si>
    <t>Considera que un aspecto importante para mercar en una tienda hard discounter es que tenga amplia gama de opciones en diferentes categorias de productos? BIAS AL NO en retailers y negocios locales</t>
  </si>
  <si>
    <t xml:space="preserve">¿Ha aprovechado las ofertas y promociones disponibles en el establecimiento de su preferencia?  </t>
  </si>
  <si>
    <t>Considera que un aspecto importante para mercar en una tienda hard discounter es que tenga amplia gama de opciones en diferentes categorias de productos?</t>
  </si>
  <si>
    <t>Expextativa</t>
  </si>
  <si>
    <t xml:space="preserve">Satisfacción </t>
  </si>
  <si>
    <t>Total</t>
  </si>
  <si>
    <t xml:space="preserve">total </t>
  </si>
  <si>
    <t xml:space="preserve">Numero </t>
  </si>
  <si>
    <t xml:space="preserve">Calificación </t>
  </si>
  <si>
    <t xml:space="preserve">Satifacción del cliente </t>
  </si>
  <si>
    <t>1.</t>
  </si>
  <si>
    <t>Excelente</t>
  </si>
  <si>
    <t>2.</t>
  </si>
  <si>
    <t>Sobresaliente</t>
  </si>
  <si>
    <t>3.</t>
  </si>
  <si>
    <t>Muy bueno</t>
  </si>
  <si>
    <t>4.</t>
  </si>
  <si>
    <t>Bueno</t>
  </si>
  <si>
    <t>5.</t>
  </si>
  <si>
    <t>Aceptable</t>
  </si>
  <si>
    <t>6.</t>
  </si>
  <si>
    <t>Regular</t>
  </si>
  <si>
    <t>7.</t>
  </si>
  <si>
    <t>Insatisfactorio</t>
  </si>
  <si>
    <t>8.</t>
  </si>
  <si>
    <t>Malo</t>
  </si>
  <si>
    <t>9.</t>
  </si>
  <si>
    <t>Muy malo</t>
  </si>
  <si>
    <t>10.</t>
  </si>
  <si>
    <t>Pésimo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</si>
</sst>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sz val="10.0"/>
      <color theme="1"/>
      <name val="Arial"/>
    </font>
    <font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</fills>
  <borders count="7">
    <border/>
    <border>
      <left/>
      <right/>
      <top/>
      <bottom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/>
      <bottom/>
    </border>
    <border>
      <left style="medium">
        <color rgb="FFCCCCCC"/>
      </left>
      <right style="medium">
        <color rgb="FFCCCCCC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14" xfId="0" applyAlignment="1" applyBorder="1" applyFill="1" applyFont="1" applyNumberFormat="1">
      <alignment vertical="center"/>
    </xf>
    <xf borderId="0" fillId="2" fontId="2" numFmtId="0" xfId="0" applyAlignment="1" applyFont="1">
      <alignment readingOrder="0" vertical="center"/>
    </xf>
    <xf borderId="2" fillId="2" fontId="2" numFmtId="0" xfId="0" applyAlignment="1" applyBorder="1" applyFont="1">
      <alignment vertical="center"/>
    </xf>
    <xf borderId="2" fillId="2" fontId="2" numFmtId="0" xfId="0" applyAlignment="1" applyBorder="1" applyFont="1">
      <alignment readingOrder="0" vertical="center"/>
    </xf>
    <xf borderId="2" fillId="3" fontId="2" numFmtId="0" xfId="0" applyAlignment="1" applyBorder="1" applyFill="1" applyFont="1">
      <alignment vertical="center"/>
    </xf>
    <xf borderId="2" fillId="4" fontId="2" numFmtId="0" xfId="0" applyAlignment="1" applyBorder="1" applyFill="1" applyFont="1">
      <alignment vertical="center"/>
    </xf>
    <xf borderId="2" fillId="2" fontId="2" numFmtId="0" xfId="0" applyAlignment="1" applyBorder="1" applyFont="1">
      <alignment readingOrder="0"/>
    </xf>
    <xf borderId="3" fillId="2" fontId="2" numFmtId="0" xfId="0" applyAlignment="1" applyBorder="1" applyFont="1">
      <alignment readingOrder="0" vertical="center"/>
    </xf>
    <xf borderId="3" fillId="2" fontId="2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5" fillId="0" fontId="3" numFmtId="0" xfId="0" applyAlignment="1" applyBorder="1" applyFont="1">
      <alignment readingOrder="0"/>
    </xf>
    <xf borderId="0" fillId="0" fontId="1" numFmtId="14" xfId="0" applyFont="1" applyNumberFormat="1"/>
    <xf borderId="0" fillId="0" fontId="3" numFmtId="0" xfId="0" applyFont="1"/>
    <xf borderId="0" fillId="0" fontId="3" numFmtId="0" xfId="0" applyAlignment="1" applyFont="1">
      <alignment readingOrder="0"/>
    </xf>
    <xf borderId="5" fillId="0" fontId="3" numFmtId="0" xfId="0" applyBorder="1" applyFont="1"/>
    <xf borderId="0" fillId="0" fontId="3" numFmtId="10" xfId="0" applyAlignment="1" applyFont="1" applyNumberFormat="1">
      <alignment readingOrder="0"/>
    </xf>
    <xf borderId="2" fillId="2" fontId="2" numFmtId="10" xfId="0" applyAlignment="1" applyBorder="1" applyFont="1" applyNumberFormat="1">
      <alignment shrinkToFit="0" vertical="center" wrapText="1"/>
    </xf>
    <xf borderId="2" fillId="2" fontId="2" numFmtId="0" xfId="0" applyAlignment="1" applyBorder="1" applyFont="1">
      <alignment shrinkToFit="0" vertical="center" wrapText="1"/>
    </xf>
    <xf borderId="2" fillId="2" fontId="2" numFmtId="0" xfId="0" applyAlignment="1" applyBorder="1" applyFont="1">
      <alignment shrinkToFit="0" wrapText="1"/>
    </xf>
    <xf borderId="3" fillId="2" fontId="2" numFmtId="0" xfId="0" applyAlignment="1" applyBorder="1" applyFont="1">
      <alignment readingOrder="0" shrinkToFit="0" vertical="center" wrapText="1"/>
    </xf>
    <xf borderId="3" fillId="2" fontId="2" numFmtId="0" xfId="0" applyAlignment="1" applyBorder="1" applyFont="1">
      <alignment shrinkToFit="0" vertical="center" wrapText="1"/>
    </xf>
    <xf borderId="2" fillId="2" fontId="2" numFmtId="0" xfId="0" applyAlignment="1" applyBorder="1" applyFont="1">
      <alignment readingOrder="0" shrinkToFit="0" wrapText="1"/>
    </xf>
    <xf borderId="0" fillId="2" fontId="2" numFmtId="0" xfId="0" applyAlignment="1" applyFont="1">
      <alignment shrinkToFit="0" vertical="center" wrapText="1"/>
    </xf>
    <xf borderId="0" fillId="0" fontId="3" numFmtId="10" xfId="0" applyFont="1" applyNumberFormat="1"/>
    <xf borderId="0" fillId="0" fontId="3" numFmtId="49" xfId="0" applyAlignment="1" applyFont="1" applyNumberFormat="1">
      <alignment readingOrder="0"/>
    </xf>
    <xf borderId="0" fillId="0" fontId="3" numFmtId="4" xfId="0" applyAlignment="1" applyFont="1" applyNumberFormat="1">
      <alignment readingOrder="0"/>
    </xf>
    <xf borderId="0" fillId="0" fontId="3" numFmtId="3" xfId="0" applyAlignment="1" applyFont="1" applyNumberFormat="1">
      <alignment readingOrder="0"/>
    </xf>
    <xf borderId="0" fillId="5" fontId="2" numFmtId="0" xfId="0" applyAlignment="1" applyFill="1" applyFont="1">
      <alignment readingOrder="0" shrinkToFit="0" vertical="center" wrapText="1"/>
    </xf>
    <xf borderId="0" fillId="5" fontId="2" numFmtId="0" xfId="0" applyAlignment="1" applyFont="1">
      <alignment shrinkToFit="0" vertical="center" wrapText="1"/>
    </xf>
    <xf borderId="6" fillId="3" fontId="2" numFmtId="0" xfId="0" applyAlignment="1" applyBorder="1" applyFont="1">
      <alignment shrinkToFit="0" vertical="center" wrapText="1"/>
    </xf>
    <xf borderId="2" fillId="4" fontId="2" numFmtId="0" xfId="0" applyAlignment="1" applyBorder="1" applyFont="1">
      <alignment shrinkToFit="0" vertical="center" wrapText="1"/>
    </xf>
    <xf borderId="2" fillId="6" fontId="2" numFmtId="0" xfId="0" applyAlignment="1" applyBorder="1" applyFill="1" applyFont="1">
      <alignment shrinkToFit="0" vertical="center" wrapText="1"/>
    </xf>
    <xf borderId="5" fillId="7" fontId="3" numFmtId="0" xfId="0" applyAlignment="1" applyBorder="1" applyFill="1" applyFont="1">
      <alignment horizontal="center" readingOrder="0"/>
    </xf>
    <xf borderId="5" fillId="7" fontId="3" numFmtId="0" xfId="0" applyAlignment="1" applyBorder="1" applyFont="1">
      <alignment readingOrder="0"/>
    </xf>
    <xf borderId="5" fillId="0" fontId="3" numFmtId="49" xfId="0" applyAlignment="1" applyBorder="1" applyFont="1" applyNumberFormat="1">
      <alignment horizontal="center"/>
    </xf>
    <xf borderId="5" fillId="0" fontId="3" numFmtId="0" xfId="0" applyAlignment="1" applyBorder="1" applyFont="1">
      <alignment horizontal="center"/>
    </xf>
    <xf borderId="5" fillId="0" fontId="3" numFmtId="10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86"/>
    <col customWidth="1" min="4" max="4" width="36.14"/>
    <col customWidth="1" min="5" max="5" width="42.86"/>
    <col customWidth="1" min="6" max="6" width="46.43"/>
    <col customWidth="1" min="7" max="7" width="11.86"/>
    <col customWidth="1" min="8" max="8" width="77.71"/>
    <col customWidth="1" min="9" max="9" width="100.86"/>
    <col customWidth="1" min="10" max="10" width="29.14"/>
    <col customWidth="1" min="11" max="11" width="76.71"/>
    <col customWidth="1" min="12" max="12" width="11.86"/>
    <col customWidth="1" min="13" max="13" width="82.86"/>
    <col customWidth="1" min="14" max="14" width="29.57"/>
    <col customWidth="1" min="15" max="16" width="11.86"/>
    <col customWidth="1" min="17" max="20" width="11.57"/>
    <col customWidth="1" min="21" max="21" width="57.29"/>
    <col customWidth="1" min="22" max="26" width="11.57"/>
  </cols>
  <sheetData>
    <row r="1" ht="14.25" customHeight="1"/>
    <row r="2" ht="14.25" customHeight="1">
      <c r="A2" s="1" t="s">
        <v>0</v>
      </c>
      <c r="B2" s="2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 t="s">
        <v>8</v>
      </c>
      <c r="J2" s="3" t="s">
        <v>9</v>
      </c>
      <c r="K2" s="6" t="s">
        <v>10</v>
      </c>
      <c r="L2" s="3" t="s">
        <v>11</v>
      </c>
      <c r="M2" s="3" t="s">
        <v>12</v>
      </c>
      <c r="N2" s="6" t="s">
        <v>13</v>
      </c>
      <c r="O2" s="7" t="s">
        <v>14</v>
      </c>
      <c r="P2" s="7" t="s">
        <v>15</v>
      </c>
      <c r="Q2" s="8" t="s">
        <v>16</v>
      </c>
      <c r="R2" s="9" t="s">
        <v>17</v>
      </c>
      <c r="S2" s="9" t="s">
        <v>18</v>
      </c>
      <c r="T2" s="10"/>
      <c r="V2" s="11" t="s">
        <v>19</v>
      </c>
      <c r="W2" s="11" t="s">
        <v>20</v>
      </c>
    </row>
    <row r="3" ht="14.25" customHeight="1">
      <c r="A3" s="12">
        <v>24634.0</v>
      </c>
      <c r="B3" s="13">
        <f t="array" ref="B3">XLOOKUP(D3,'Analisis para entender satisfac'!$B$3:$B$22,'Analisis para entender satisfac'!$A$3:$A$22,)</f>
        <v>4</v>
      </c>
      <c r="C3" s="13" t="s">
        <v>21</v>
      </c>
      <c r="D3" s="13" t="s">
        <v>21</v>
      </c>
      <c r="E3" s="13" t="s">
        <v>22</v>
      </c>
      <c r="F3" s="13" t="s">
        <v>23</v>
      </c>
      <c r="G3" s="13">
        <v>1.0</v>
      </c>
      <c r="H3" s="13" t="s">
        <v>24</v>
      </c>
      <c r="I3" s="14" t="s">
        <v>25</v>
      </c>
      <c r="J3" s="13">
        <v>5.0</v>
      </c>
      <c r="K3" s="13" t="s">
        <v>26</v>
      </c>
      <c r="L3" s="13">
        <v>1.0</v>
      </c>
      <c r="M3" s="13" t="s">
        <v>27</v>
      </c>
      <c r="N3" s="13" t="s">
        <v>28</v>
      </c>
      <c r="O3" s="13" t="s">
        <v>29</v>
      </c>
      <c r="P3" s="13" t="s">
        <v>30</v>
      </c>
      <c r="Q3" s="13" t="s">
        <v>31</v>
      </c>
      <c r="R3" s="13">
        <v>1.0</v>
      </c>
      <c r="S3" s="13">
        <v>2.0</v>
      </c>
      <c r="V3" s="11">
        <v>4.0</v>
      </c>
      <c r="W3" s="15" t="s">
        <v>21</v>
      </c>
    </row>
    <row r="4" ht="14.25" customHeight="1">
      <c r="A4" s="12">
        <v>32797.0</v>
      </c>
      <c r="B4" s="13">
        <f t="array" ref="B4">XLOOKUP(D4,'Analisis para entender satisfac'!$B$3:$B$22,'Analisis para entender satisfac'!$A$3:$A$22,)</f>
        <v>4</v>
      </c>
      <c r="C4" s="13" t="s">
        <v>32</v>
      </c>
      <c r="D4" s="13" t="s">
        <v>33</v>
      </c>
      <c r="E4" s="13" t="s">
        <v>34</v>
      </c>
      <c r="F4" s="13" t="s">
        <v>23</v>
      </c>
      <c r="G4" s="13">
        <v>2.0</v>
      </c>
      <c r="H4" s="13" t="s">
        <v>35</v>
      </c>
      <c r="I4" s="14" t="s">
        <v>25</v>
      </c>
      <c r="J4" s="13">
        <v>4.0</v>
      </c>
      <c r="K4" s="13" t="s">
        <v>26</v>
      </c>
      <c r="L4" s="13">
        <v>2.0</v>
      </c>
      <c r="M4" s="13" t="s">
        <v>36</v>
      </c>
      <c r="N4" s="14" t="s">
        <v>37</v>
      </c>
      <c r="O4" s="13" t="s">
        <v>29</v>
      </c>
      <c r="P4" s="13" t="s">
        <v>29</v>
      </c>
      <c r="Q4" s="13" t="s">
        <v>31</v>
      </c>
      <c r="R4" s="13">
        <v>3.0</v>
      </c>
      <c r="S4" s="13">
        <v>4.0</v>
      </c>
      <c r="V4" s="11">
        <v>4.0</v>
      </c>
      <c r="W4" s="15" t="s">
        <v>33</v>
      </c>
    </row>
    <row r="5" ht="14.25" customHeight="1">
      <c r="A5" s="12">
        <v>30281.0</v>
      </c>
      <c r="B5" s="13">
        <f t="array" ref="B5">XLOOKUP(D5,'Analisis para entender satisfac'!$B$3:$B$22,'Analisis para entender satisfac'!$A$3:$A$22,)</f>
        <v>1</v>
      </c>
      <c r="C5" s="13" t="s">
        <v>38</v>
      </c>
      <c r="D5" s="13" t="s">
        <v>39</v>
      </c>
      <c r="E5" s="13" t="s">
        <v>40</v>
      </c>
      <c r="F5" s="13" t="s">
        <v>41</v>
      </c>
      <c r="G5" s="13">
        <v>4.0</v>
      </c>
      <c r="H5" s="13" t="s">
        <v>42</v>
      </c>
      <c r="I5" s="13" t="s">
        <v>43</v>
      </c>
      <c r="J5" s="13">
        <v>5.0</v>
      </c>
      <c r="K5" s="13" t="s">
        <v>26</v>
      </c>
      <c r="L5" s="13">
        <v>4.0</v>
      </c>
      <c r="M5" s="13" t="s">
        <v>27</v>
      </c>
      <c r="N5" s="13" t="s">
        <v>44</v>
      </c>
      <c r="O5" s="13" t="s">
        <v>29</v>
      </c>
      <c r="P5" s="13" t="s">
        <v>29</v>
      </c>
      <c r="Q5" s="13" t="s">
        <v>31</v>
      </c>
      <c r="R5" s="13">
        <v>4.0</v>
      </c>
      <c r="S5" s="13">
        <v>4.0</v>
      </c>
      <c r="V5" s="11">
        <v>1.0</v>
      </c>
      <c r="W5" s="15" t="s">
        <v>39</v>
      </c>
    </row>
    <row r="6" ht="14.25" customHeight="1">
      <c r="A6" s="12">
        <v>22756.0</v>
      </c>
      <c r="B6" s="13">
        <f t="array" ref="B6">XLOOKUP(D6,'Analisis para entender satisfac'!$B$3:$B$22,'Analisis para entender satisfac'!$A$3:$A$22,)</f>
        <v>2</v>
      </c>
      <c r="C6" s="13" t="s">
        <v>45</v>
      </c>
      <c r="D6" s="13" t="s">
        <v>45</v>
      </c>
      <c r="E6" s="13" t="s">
        <v>22</v>
      </c>
      <c r="F6" s="13" t="s">
        <v>41</v>
      </c>
      <c r="G6" s="13">
        <v>1.0</v>
      </c>
      <c r="H6" s="13" t="s">
        <v>42</v>
      </c>
      <c r="I6" s="14" t="s">
        <v>43</v>
      </c>
      <c r="J6" s="13">
        <v>2.0</v>
      </c>
      <c r="K6" s="13" t="s">
        <v>46</v>
      </c>
      <c r="L6" s="13">
        <v>3.0</v>
      </c>
      <c r="M6" s="14" t="s">
        <v>36</v>
      </c>
      <c r="N6" s="13" t="s">
        <v>28</v>
      </c>
      <c r="O6" s="13" t="s">
        <v>29</v>
      </c>
      <c r="P6" s="13" t="s">
        <v>30</v>
      </c>
      <c r="Q6" s="13" t="s">
        <v>29</v>
      </c>
      <c r="R6" s="13">
        <v>1.0</v>
      </c>
      <c r="S6" s="13">
        <v>5.0</v>
      </c>
      <c r="V6" s="11">
        <v>2.0</v>
      </c>
      <c r="W6" s="15" t="s">
        <v>45</v>
      </c>
    </row>
    <row r="7" ht="14.25" customHeight="1">
      <c r="A7" s="12">
        <v>31669.0</v>
      </c>
      <c r="B7" s="13">
        <f t="array" ref="B7">XLOOKUP(D7,'Analisis para entender satisfac'!$B$3:$B$22,'Analisis para entender satisfac'!$A$3:$A$22,)</f>
        <v>3</v>
      </c>
      <c r="C7" s="13" t="s">
        <v>47</v>
      </c>
      <c r="D7" s="13" t="s">
        <v>47</v>
      </c>
      <c r="E7" s="13" t="s">
        <v>48</v>
      </c>
      <c r="F7" s="13" t="s">
        <v>23</v>
      </c>
      <c r="G7" s="13">
        <v>1.0</v>
      </c>
      <c r="H7" s="13" t="s">
        <v>49</v>
      </c>
      <c r="I7" s="14" t="s">
        <v>25</v>
      </c>
      <c r="J7" s="13">
        <v>2.0</v>
      </c>
      <c r="K7" s="13" t="s">
        <v>46</v>
      </c>
      <c r="L7" s="13">
        <v>3.0</v>
      </c>
      <c r="M7" s="13" t="s">
        <v>36</v>
      </c>
      <c r="N7" s="13" t="s">
        <v>28</v>
      </c>
      <c r="O7" s="13" t="s">
        <v>29</v>
      </c>
      <c r="P7" s="13" t="s">
        <v>30</v>
      </c>
      <c r="Q7" s="13" t="s">
        <v>31</v>
      </c>
      <c r="R7" s="13">
        <v>1.0</v>
      </c>
      <c r="S7" s="13">
        <v>1.0</v>
      </c>
      <c r="V7" s="11">
        <v>3.0</v>
      </c>
      <c r="W7" s="15" t="s">
        <v>47</v>
      </c>
    </row>
    <row r="8" ht="14.25" customHeight="1">
      <c r="A8" s="12">
        <v>31298.0</v>
      </c>
      <c r="B8" s="13">
        <f t="array" ref="B8">XLOOKUP(D8,'Analisis para entender satisfac'!$B$3:$B$22,'Analisis para entender satisfac'!$A$3:$A$22,)</f>
        <v>2</v>
      </c>
      <c r="C8" s="13" t="s">
        <v>38</v>
      </c>
      <c r="D8" s="13" t="s">
        <v>38</v>
      </c>
      <c r="E8" s="13" t="s">
        <v>22</v>
      </c>
      <c r="F8" s="13" t="s">
        <v>23</v>
      </c>
      <c r="G8" s="13">
        <v>1.0</v>
      </c>
      <c r="H8" s="13" t="s">
        <v>50</v>
      </c>
      <c r="I8" s="14" t="s">
        <v>25</v>
      </c>
      <c r="J8" s="13">
        <v>1.0</v>
      </c>
      <c r="K8" s="14" t="s">
        <v>51</v>
      </c>
      <c r="L8" s="13">
        <v>1.0</v>
      </c>
      <c r="M8" s="13" t="s">
        <v>36</v>
      </c>
      <c r="N8" s="13" t="s">
        <v>28</v>
      </c>
      <c r="O8" s="13" t="s">
        <v>29</v>
      </c>
      <c r="P8" s="13" t="s">
        <v>30</v>
      </c>
      <c r="Q8" s="13" t="s">
        <v>31</v>
      </c>
      <c r="R8" s="13">
        <v>2.0</v>
      </c>
      <c r="S8" s="13">
        <v>2.0</v>
      </c>
      <c r="V8" s="11">
        <v>2.0</v>
      </c>
      <c r="W8" s="15" t="s">
        <v>38</v>
      </c>
    </row>
    <row r="9" ht="14.25" customHeight="1">
      <c r="A9" s="12">
        <v>29678.0</v>
      </c>
      <c r="B9" s="13">
        <f t="array" ref="B9">XLOOKUP(D9,'Analisis para entender satisfac'!$B$3:$B$22,'Analisis para entender satisfac'!$A$3:$A$22,)</f>
        <v>1</v>
      </c>
      <c r="C9" s="13" t="s">
        <v>52</v>
      </c>
      <c r="D9" s="13" t="s">
        <v>52</v>
      </c>
      <c r="E9" s="13" t="s">
        <v>48</v>
      </c>
      <c r="F9" s="13" t="s">
        <v>53</v>
      </c>
      <c r="G9" s="13">
        <v>2.0</v>
      </c>
      <c r="H9" s="13" t="s">
        <v>54</v>
      </c>
      <c r="I9" s="13" t="s">
        <v>43</v>
      </c>
      <c r="J9" s="13">
        <v>2.0</v>
      </c>
      <c r="K9" s="14" t="s">
        <v>55</v>
      </c>
      <c r="L9" s="13">
        <v>2.0</v>
      </c>
      <c r="M9" s="13" t="s">
        <v>56</v>
      </c>
      <c r="N9" s="13" t="s">
        <v>37</v>
      </c>
      <c r="O9" s="13" t="s">
        <v>29</v>
      </c>
      <c r="P9" s="13" t="s">
        <v>30</v>
      </c>
      <c r="Q9" s="13" t="s">
        <v>31</v>
      </c>
      <c r="R9" s="13">
        <v>4.0</v>
      </c>
      <c r="S9" s="13">
        <v>5.0</v>
      </c>
      <c r="V9" s="11">
        <v>1.0</v>
      </c>
      <c r="W9" s="15" t="s">
        <v>52</v>
      </c>
    </row>
    <row r="10" ht="14.25" customHeight="1">
      <c r="A10" s="12">
        <v>34809.0</v>
      </c>
      <c r="B10" s="13">
        <f t="array" ref="B10">XLOOKUP(D10,'Analisis para entender satisfac'!$B$3:$B$22,'Analisis para entender satisfac'!$A$3:$A$22,)</f>
        <v>6</v>
      </c>
      <c r="C10" s="13" t="s">
        <v>57</v>
      </c>
      <c r="D10" s="13" t="s">
        <v>57</v>
      </c>
      <c r="E10" s="13" t="s">
        <v>34</v>
      </c>
      <c r="F10" s="13" t="s">
        <v>23</v>
      </c>
      <c r="G10" s="13">
        <v>2.0</v>
      </c>
      <c r="H10" s="13" t="s">
        <v>49</v>
      </c>
      <c r="I10" s="13" t="s">
        <v>25</v>
      </c>
      <c r="J10" s="13">
        <v>3.0</v>
      </c>
      <c r="K10" s="13" t="s">
        <v>58</v>
      </c>
      <c r="L10" s="13">
        <v>4.0</v>
      </c>
      <c r="M10" s="13" t="s">
        <v>27</v>
      </c>
      <c r="N10" s="13" t="s">
        <v>59</v>
      </c>
      <c r="O10" s="13" t="s">
        <v>29</v>
      </c>
      <c r="P10" s="13" t="s">
        <v>29</v>
      </c>
      <c r="Q10" s="13" t="s">
        <v>31</v>
      </c>
      <c r="R10" s="13">
        <v>2.0</v>
      </c>
      <c r="S10" s="13">
        <v>5.0</v>
      </c>
      <c r="V10" s="11">
        <v>6.0</v>
      </c>
      <c r="W10" s="15" t="s">
        <v>57</v>
      </c>
    </row>
    <row r="11" ht="14.25" customHeight="1">
      <c r="A11" s="12">
        <v>36320.0</v>
      </c>
      <c r="B11" s="13">
        <f t="array" ref="B11">XLOOKUP(D11,'Analisis para entender satisfac'!$B$3:$B$22,'Analisis para entender satisfac'!$A$3:$A$22,)</f>
        <v>2</v>
      </c>
      <c r="C11" s="13" t="s">
        <v>45</v>
      </c>
      <c r="D11" s="13" t="s">
        <v>45</v>
      </c>
      <c r="E11" s="13" t="s">
        <v>22</v>
      </c>
      <c r="F11" s="13" t="s">
        <v>41</v>
      </c>
      <c r="G11" s="13">
        <v>3.0</v>
      </c>
      <c r="H11" s="13" t="s">
        <v>54</v>
      </c>
      <c r="I11" s="14" t="s">
        <v>25</v>
      </c>
      <c r="J11" s="13">
        <v>3.0</v>
      </c>
      <c r="K11" s="13" t="s">
        <v>51</v>
      </c>
      <c r="L11" s="13">
        <v>1.0</v>
      </c>
      <c r="M11" s="13" t="s">
        <v>60</v>
      </c>
      <c r="N11" s="13" t="s">
        <v>59</v>
      </c>
      <c r="O11" s="13" t="s">
        <v>29</v>
      </c>
      <c r="P11" s="13" t="s">
        <v>30</v>
      </c>
      <c r="Q11" s="13" t="s">
        <v>29</v>
      </c>
      <c r="R11" s="13">
        <v>3.0</v>
      </c>
      <c r="S11" s="13">
        <v>5.0</v>
      </c>
      <c r="V11" s="11">
        <v>5.0</v>
      </c>
      <c r="W11" s="15" t="s">
        <v>61</v>
      </c>
    </row>
    <row r="12" ht="14.25" customHeight="1">
      <c r="A12" s="12">
        <v>24523.0</v>
      </c>
      <c r="B12" s="13">
        <f t="array" ref="B12">XLOOKUP(D12,'Analisis para entender satisfac'!$B$3:$B$22,'Analisis para entender satisfac'!$A$3:$A$22,)</f>
        <v>5</v>
      </c>
      <c r="C12" s="13" t="s">
        <v>32</v>
      </c>
      <c r="D12" s="13" t="s">
        <v>61</v>
      </c>
      <c r="E12" s="13" t="s">
        <v>34</v>
      </c>
      <c r="F12" s="13" t="s">
        <v>41</v>
      </c>
      <c r="G12" s="13">
        <v>3.0</v>
      </c>
      <c r="H12" s="13" t="s">
        <v>42</v>
      </c>
      <c r="I12" s="13" t="s">
        <v>43</v>
      </c>
      <c r="J12" s="13">
        <v>4.0</v>
      </c>
      <c r="K12" s="13" t="s">
        <v>62</v>
      </c>
      <c r="L12" s="13">
        <v>4.0</v>
      </c>
      <c r="M12" s="13" t="s">
        <v>27</v>
      </c>
      <c r="N12" s="13" t="s">
        <v>44</v>
      </c>
      <c r="O12" s="13" t="s">
        <v>29</v>
      </c>
      <c r="P12" s="13" t="s">
        <v>29</v>
      </c>
      <c r="Q12" s="13" t="s">
        <v>31</v>
      </c>
      <c r="R12" s="13">
        <v>2.0</v>
      </c>
      <c r="S12" s="13">
        <v>2.0</v>
      </c>
      <c r="V12" s="11">
        <v>4.0</v>
      </c>
      <c r="W12" s="15" t="s">
        <v>63</v>
      </c>
    </row>
    <row r="13" ht="14.25" customHeight="1">
      <c r="A13" s="12">
        <v>29171.0</v>
      </c>
      <c r="B13" s="13">
        <f t="array" ref="B13">XLOOKUP(D13,'Analisis para entender satisfac'!$B$3:$B$22,'Analisis para entender satisfac'!$A$3:$A$22,)</f>
        <v>4</v>
      </c>
      <c r="C13" s="13" t="s">
        <v>63</v>
      </c>
      <c r="D13" s="13" t="s">
        <v>63</v>
      </c>
      <c r="E13" s="13" t="s">
        <v>48</v>
      </c>
      <c r="F13" s="13" t="s">
        <v>41</v>
      </c>
      <c r="G13" s="13">
        <v>1.0</v>
      </c>
      <c r="H13" s="13" t="s">
        <v>64</v>
      </c>
      <c r="I13" s="13" t="s">
        <v>25</v>
      </c>
      <c r="J13" s="13">
        <v>2.0</v>
      </c>
      <c r="K13" s="14" t="s">
        <v>51</v>
      </c>
      <c r="L13" s="13">
        <v>2.0</v>
      </c>
      <c r="M13" s="13" t="s">
        <v>60</v>
      </c>
      <c r="N13" s="13" t="s">
        <v>44</v>
      </c>
      <c r="O13" s="13" t="s">
        <v>29</v>
      </c>
      <c r="P13" s="13" t="s">
        <v>30</v>
      </c>
      <c r="Q13" s="13" t="s">
        <v>29</v>
      </c>
      <c r="R13" s="13">
        <v>1.0</v>
      </c>
      <c r="S13" s="13">
        <v>3.0</v>
      </c>
      <c r="V13" s="11">
        <v>6.0</v>
      </c>
      <c r="W13" s="15" t="s">
        <v>65</v>
      </c>
    </row>
    <row r="14" ht="14.25" customHeight="1">
      <c r="A14" s="12">
        <v>33376.0</v>
      </c>
      <c r="B14" s="13">
        <f t="array" ref="B14">XLOOKUP(D14,'Analisis para entender satisfac'!$B$3:$B$22,'Analisis para entender satisfac'!$A$3:$A$22,)</f>
        <v>6</v>
      </c>
      <c r="C14" s="13" t="s">
        <v>66</v>
      </c>
      <c r="D14" s="13" t="s">
        <v>65</v>
      </c>
      <c r="E14" s="13" t="s">
        <v>34</v>
      </c>
      <c r="F14" s="13" t="s">
        <v>23</v>
      </c>
      <c r="G14" s="13">
        <v>2.0</v>
      </c>
      <c r="H14" s="13" t="s">
        <v>42</v>
      </c>
      <c r="I14" s="13" t="s">
        <v>43</v>
      </c>
      <c r="J14" s="13">
        <v>4.0</v>
      </c>
      <c r="K14" s="14" t="s">
        <v>51</v>
      </c>
      <c r="L14" s="13">
        <v>4.0</v>
      </c>
      <c r="M14" s="13" t="s">
        <v>56</v>
      </c>
      <c r="N14" s="13" t="s">
        <v>44</v>
      </c>
      <c r="O14" s="13" t="s">
        <v>29</v>
      </c>
      <c r="P14" s="13" t="s">
        <v>29</v>
      </c>
      <c r="Q14" s="13" t="s">
        <v>31</v>
      </c>
      <c r="R14" s="13">
        <v>1.0</v>
      </c>
      <c r="S14" s="13">
        <v>2.0</v>
      </c>
      <c r="V14" s="11">
        <v>2.0</v>
      </c>
      <c r="W14" s="15" t="s">
        <v>67</v>
      </c>
    </row>
    <row r="15" ht="14.25" customHeight="1">
      <c r="A15" s="12">
        <v>32684.0</v>
      </c>
      <c r="B15" s="13">
        <f t="array" ref="B15">XLOOKUP(D15,'Analisis para entender satisfac'!$B$3:$B$22,'Analisis para entender satisfac'!$A$3:$A$22,)</f>
        <v>1</v>
      </c>
      <c r="C15" s="13" t="s">
        <v>38</v>
      </c>
      <c r="D15" s="13" t="s">
        <v>52</v>
      </c>
      <c r="E15" s="13" t="s">
        <v>34</v>
      </c>
      <c r="F15" s="13" t="s">
        <v>53</v>
      </c>
      <c r="G15" s="13">
        <v>2.0</v>
      </c>
      <c r="H15" s="13" t="s">
        <v>68</v>
      </c>
      <c r="I15" s="14" t="s">
        <v>25</v>
      </c>
      <c r="J15" s="13">
        <v>3.0</v>
      </c>
      <c r="K15" s="13" t="s">
        <v>69</v>
      </c>
      <c r="L15" s="13">
        <v>4.0</v>
      </c>
      <c r="M15" s="13" t="s">
        <v>60</v>
      </c>
      <c r="N15" s="14" t="s">
        <v>59</v>
      </c>
      <c r="O15" s="13" t="s">
        <v>29</v>
      </c>
      <c r="P15" s="13" t="s">
        <v>29</v>
      </c>
      <c r="Q15" s="13" t="s">
        <v>29</v>
      </c>
      <c r="R15" s="13">
        <v>2.0</v>
      </c>
      <c r="S15" s="13">
        <v>1.0</v>
      </c>
      <c r="V15" s="11">
        <v>5.0</v>
      </c>
      <c r="W15" s="15" t="s">
        <v>70</v>
      </c>
    </row>
    <row r="16" ht="14.25" customHeight="1">
      <c r="A16" s="12">
        <v>37656.0</v>
      </c>
      <c r="B16" s="13">
        <f t="array" ref="B16">XLOOKUP(D16,'Analisis para entender satisfac'!$B$3:$B$22,'Analisis para entender satisfac'!$A$3:$A$22,)</f>
        <v>2</v>
      </c>
      <c r="C16" s="13" t="s">
        <v>67</v>
      </c>
      <c r="D16" s="13" t="s">
        <v>67</v>
      </c>
      <c r="E16" s="13" t="s">
        <v>48</v>
      </c>
      <c r="F16" s="13" t="s">
        <v>23</v>
      </c>
      <c r="G16" s="13">
        <v>3.0</v>
      </c>
      <c r="H16" s="13" t="s">
        <v>24</v>
      </c>
      <c r="I16" s="13" t="s">
        <v>43</v>
      </c>
      <c r="J16" s="13">
        <v>3.0</v>
      </c>
      <c r="K16" s="13" t="s">
        <v>71</v>
      </c>
      <c r="L16" s="13">
        <v>5.0</v>
      </c>
      <c r="M16" s="13" t="s">
        <v>60</v>
      </c>
      <c r="N16" s="14" t="s">
        <v>28</v>
      </c>
      <c r="O16" s="13" t="s">
        <v>29</v>
      </c>
      <c r="P16" s="13" t="s">
        <v>30</v>
      </c>
      <c r="Q16" s="13" t="s">
        <v>29</v>
      </c>
      <c r="R16" s="13">
        <v>2.0</v>
      </c>
      <c r="S16" s="13">
        <v>1.0</v>
      </c>
      <c r="V16" s="11">
        <v>6.0</v>
      </c>
      <c r="W16" s="15" t="s">
        <v>72</v>
      </c>
    </row>
    <row r="17" ht="14.25" customHeight="1">
      <c r="A17" s="12">
        <v>37454.0</v>
      </c>
      <c r="B17" s="13">
        <f t="array" ref="B17">XLOOKUP(D17,'Analisis para entender satisfac'!$B$3:$B$22,'Analisis para entender satisfac'!$A$3:$A$22,)</f>
        <v>6</v>
      </c>
      <c r="C17" s="13" t="s">
        <v>57</v>
      </c>
      <c r="D17" s="13" t="s">
        <v>57</v>
      </c>
      <c r="E17" s="13" t="s">
        <v>48</v>
      </c>
      <c r="F17" s="13" t="s">
        <v>23</v>
      </c>
      <c r="G17" s="13">
        <v>2.0</v>
      </c>
      <c r="H17" s="13" t="s">
        <v>42</v>
      </c>
      <c r="I17" s="13" t="s">
        <v>43</v>
      </c>
      <c r="J17" s="13">
        <v>3.0</v>
      </c>
      <c r="K17" s="13" t="s">
        <v>62</v>
      </c>
      <c r="L17" s="13">
        <v>1.0</v>
      </c>
      <c r="M17" s="13" t="s">
        <v>60</v>
      </c>
      <c r="N17" s="13" t="s">
        <v>28</v>
      </c>
      <c r="O17" s="13" t="s">
        <v>29</v>
      </c>
      <c r="P17" s="13" t="s">
        <v>30</v>
      </c>
      <c r="Q17" s="13" t="s">
        <v>31</v>
      </c>
      <c r="R17" s="13">
        <v>4.0</v>
      </c>
      <c r="S17" s="13">
        <v>2.0</v>
      </c>
      <c r="V17" s="11">
        <v>6.0</v>
      </c>
      <c r="W17" s="15" t="s">
        <v>66</v>
      </c>
    </row>
    <row r="18" ht="14.25" customHeight="1">
      <c r="A18" s="12">
        <v>20361.0</v>
      </c>
      <c r="B18" s="13">
        <f t="array" ref="B18">XLOOKUP(D18,'Analisis para entender satisfac'!$B$3:$B$22,'Analisis para entender satisfac'!$A$3:$A$22,)</f>
        <v>4</v>
      </c>
      <c r="C18" s="13" t="s">
        <v>21</v>
      </c>
      <c r="D18" s="13" t="s">
        <v>21</v>
      </c>
      <c r="E18" s="13" t="s">
        <v>22</v>
      </c>
      <c r="F18" s="13" t="s">
        <v>23</v>
      </c>
      <c r="G18" s="13">
        <v>4.0</v>
      </c>
      <c r="H18" s="13" t="s">
        <v>73</v>
      </c>
      <c r="I18" s="13" t="s">
        <v>25</v>
      </c>
      <c r="J18" s="13">
        <v>4.0</v>
      </c>
      <c r="K18" s="13" t="s">
        <v>74</v>
      </c>
      <c r="L18" s="13">
        <v>3.0</v>
      </c>
      <c r="M18" s="13" t="s">
        <v>36</v>
      </c>
      <c r="N18" s="13" t="s">
        <v>44</v>
      </c>
      <c r="O18" s="13" t="s">
        <v>29</v>
      </c>
      <c r="P18" s="13" t="s">
        <v>30</v>
      </c>
      <c r="Q18" s="13" t="s">
        <v>31</v>
      </c>
      <c r="R18" s="13">
        <v>2.0</v>
      </c>
      <c r="S18" s="13">
        <v>5.0</v>
      </c>
      <c r="V18" s="11">
        <v>1.0</v>
      </c>
      <c r="W18" s="15" t="s">
        <v>75</v>
      </c>
    </row>
    <row r="19" ht="14.25" customHeight="1">
      <c r="A19" s="12">
        <v>27598.0</v>
      </c>
      <c r="B19" s="13">
        <f t="array" ref="B19">XLOOKUP(D19,'Analisis para entender satisfac'!$B$3:$B$22,'Analisis para entender satisfac'!$A$3:$A$22,)</f>
        <v>1</v>
      </c>
      <c r="C19" s="13" t="s">
        <v>39</v>
      </c>
      <c r="D19" s="13" t="s">
        <v>39</v>
      </c>
      <c r="E19" s="13" t="s">
        <v>40</v>
      </c>
      <c r="F19" s="13" t="s">
        <v>41</v>
      </c>
      <c r="G19" s="13">
        <v>5.0</v>
      </c>
      <c r="H19" s="13" t="s">
        <v>24</v>
      </c>
      <c r="I19" s="13" t="s">
        <v>43</v>
      </c>
      <c r="J19" s="13">
        <v>4.0</v>
      </c>
      <c r="K19" s="13" t="s">
        <v>62</v>
      </c>
      <c r="L19" s="13">
        <v>4.0</v>
      </c>
      <c r="M19" s="13" t="s">
        <v>27</v>
      </c>
      <c r="N19" s="13" t="s">
        <v>44</v>
      </c>
      <c r="O19" s="13" t="s">
        <v>29</v>
      </c>
      <c r="P19" s="13" t="s">
        <v>29</v>
      </c>
      <c r="Q19" s="13" t="s">
        <v>31</v>
      </c>
      <c r="R19" s="13">
        <v>1.0</v>
      </c>
      <c r="S19" s="13">
        <v>2.0</v>
      </c>
      <c r="V19" s="11">
        <v>3.0</v>
      </c>
      <c r="W19" s="15" t="s">
        <v>76</v>
      </c>
    </row>
    <row r="20" ht="14.25" customHeight="1">
      <c r="A20" s="12">
        <v>32479.0</v>
      </c>
      <c r="B20" s="13">
        <f t="array" ref="B20">XLOOKUP(D20,'Analisis para entender satisfac'!$B$3:$B$22,'Analisis para entender satisfac'!$A$3:$A$22,)</f>
        <v>4</v>
      </c>
      <c r="C20" s="13" t="s">
        <v>63</v>
      </c>
      <c r="D20" s="13" t="s">
        <v>63</v>
      </c>
      <c r="E20" s="13" t="s">
        <v>48</v>
      </c>
      <c r="F20" s="13" t="s">
        <v>41</v>
      </c>
      <c r="G20" s="13">
        <v>3.0</v>
      </c>
      <c r="H20" s="13" t="s">
        <v>77</v>
      </c>
      <c r="I20" s="14" t="s">
        <v>25</v>
      </c>
      <c r="J20" s="13">
        <v>1.0</v>
      </c>
      <c r="K20" s="13" t="s">
        <v>51</v>
      </c>
      <c r="L20" s="13">
        <v>3.0</v>
      </c>
      <c r="M20" s="13" t="s">
        <v>60</v>
      </c>
      <c r="N20" s="13" t="s">
        <v>28</v>
      </c>
      <c r="O20" s="13" t="s">
        <v>29</v>
      </c>
      <c r="P20" s="13" t="s">
        <v>29</v>
      </c>
      <c r="Q20" s="13" t="s">
        <v>29</v>
      </c>
      <c r="R20" s="13">
        <v>3.0</v>
      </c>
      <c r="S20" s="13">
        <v>4.0</v>
      </c>
      <c r="V20" s="11">
        <v>5.0</v>
      </c>
      <c r="W20" s="15" t="s">
        <v>78</v>
      </c>
    </row>
    <row r="21" ht="14.25" customHeight="1">
      <c r="A21" s="12">
        <v>26362.0</v>
      </c>
      <c r="B21" s="13">
        <f t="array" ref="B21">XLOOKUP(D21,'Analisis para entender satisfac'!$B$3:$B$22,'Analisis para entender satisfac'!$A$3:$A$22,)</f>
        <v>4</v>
      </c>
      <c r="C21" s="13" t="s">
        <v>33</v>
      </c>
      <c r="D21" s="13" t="s">
        <v>33</v>
      </c>
      <c r="E21" s="13" t="s">
        <v>48</v>
      </c>
      <c r="F21" s="13" t="s">
        <v>23</v>
      </c>
      <c r="G21" s="13">
        <v>5.0</v>
      </c>
      <c r="H21" s="13" t="s">
        <v>79</v>
      </c>
      <c r="I21" s="14" t="s">
        <v>25</v>
      </c>
      <c r="J21" s="13">
        <v>4.0</v>
      </c>
      <c r="K21" s="13" t="s">
        <v>62</v>
      </c>
      <c r="L21" s="13">
        <v>4.0</v>
      </c>
      <c r="M21" s="14" t="s">
        <v>36</v>
      </c>
      <c r="N21" s="13" t="s">
        <v>59</v>
      </c>
      <c r="O21" s="13" t="s">
        <v>29</v>
      </c>
      <c r="P21" s="13" t="s">
        <v>30</v>
      </c>
      <c r="Q21" s="13" t="s">
        <v>31</v>
      </c>
      <c r="R21" s="13">
        <v>4.0</v>
      </c>
      <c r="S21" s="13">
        <v>5.0</v>
      </c>
      <c r="V21" s="11">
        <v>4.0</v>
      </c>
      <c r="W21" s="15" t="s">
        <v>80</v>
      </c>
    </row>
    <row r="22" ht="14.25" customHeight="1">
      <c r="A22" s="12">
        <v>36561.0</v>
      </c>
      <c r="B22" s="13">
        <f t="array" ref="B22">XLOOKUP(D22,'Analisis para entender satisfac'!$B$3:$B$22,'Analisis para entender satisfac'!$A$3:$A$22,)</f>
        <v>4</v>
      </c>
      <c r="C22" s="13" t="s">
        <v>81</v>
      </c>
      <c r="D22" s="13" t="s">
        <v>33</v>
      </c>
      <c r="E22" s="13" t="s">
        <v>22</v>
      </c>
      <c r="F22" s="13" t="s">
        <v>23</v>
      </c>
      <c r="G22" s="13">
        <v>2.0</v>
      </c>
      <c r="H22" s="13" t="s">
        <v>64</v>
      </c>
      <c r="I22" s="13" t="s">
        <v>43</v>
      </c>
      <c r="J22" s="13">
        <v>4.0</v>
      </c>
      <c r="K22" s="13" t="s">
        <v>74</v>
      </c>
      <c r="L22" s="13">
        <v>5.0</v>
      </c>
      <c r="M22" s="13" t="s">
        <v>27</v>
      </c>
      <c r="N22" s="13" t="s">
        <v>44</v>
      </c>
      <c r="O22" s="13" t="s">
        <v>29</v>
      </c>
      <c r="P22" s="13" t="s">
        <v>30</v>
      </c>
      <c r="Q22" s="13" t="s">
        <v>31</v>
      </c>
      <c r="R22" s="13">
        <v>4.0</v>
      </c>
      <c r="S22" s="13">
        <v>3.0</v>
      </c>
      <c r="V22" s="11">
        <v>5.0</v>
      </c>
      <c r="W22" s="15" t="s">
        <v>82</v>
      </c>
    </row>
    <row r="23" ht="14.25" customHeight="1">
      <c r="A23" s="12">
        <v>24111.0</v>
      </c>
      <c r="B23" s="13">
        <f t="array" ref="B23">XLOOKUP(D23,'Analisis para entender satisfac'!$B$3:$B$22,'Analisis para entender satisfac'!$A$3:$A$22,)</f>
        <v>1</v>
      </c>
      <c r="C23" s="13" t="s">
        <v>38</v>
      </c>
      <c r="D23" s="13" t="s">
        <v>39</v>
      </c>
      <c r="E23" s="13" t="s">
        <v>40</v>
      </c>
      <c r="F23" s="13" t="s">
        <v>41</v>
      </c>
      <c r="G23" s="13">
        <v>1.0</v>
      </c>
      <c r="H23" s="13" t="s">
        <v>49</v>
      </c>
      <c r="I23" s="13" t="s">
        <v>43</v>
      </c>
      <c r="J23" s="13">
        <v>1.0</v>
      </c>
      <c r="K23" s="13" t="s">
        <v>71</v>
      </c>
      <c r="L23" s="13">
        <v>5.0</v>
      </c>
      <c r="M23" s="14" t="s">
        <v>36</v>
      </c>
      <c r="N23" s="13" t="s">
        <v>37</v>
      </c>
      <c r="O23" s="13" t="s">
        <v>29</v>
      </c>
      <c r="P23" s="13" t="s">
        <v>29</v>
      </c>
      <c r="Q23" s="13" t="s">
        <v>29</v>
      </c>
      <c r="R23" s="13">
        <v>3.0</v>
      </c>
      <c r="S23" s="13">
        <v>2.0</v>
      </c>
    </row>
    <row r="24" ht="14.25" customHeight="1">
      <c r="A24" s="12">
        <v>34111.0</v>
      </c>
      <c r="B24" s="13">
        <f t="array" ref="B24">XLOOKUP(D24,'Analisis para entender satisfac'!$B$3:$B$22,'Analisis para entender satisfac'!$A$3:$A$22,)</f>
        <v>3</v>
      </c>
      <c r="C24" s="13" t="s">
        <v>47</v>
      </c>
      <c r="D24" s="13" t="s">
        <v>47</v>
      </c>
      <c r="E24" s="13" t="s">
        <v>22</v>
      </c>
      <c r="F24" s="13" t="s">
        <v>23</v>
      </c>
      <c r="G24" s="13">
        <v>3.0</v>
      </c>
      <c r="H24" s="13" t="s">
        <v>35</v>
      </c>
      <c r="I24" s="13" t="s">
        <v>25</v>
      </c>
      <c r="J24" s="13">
        <v>1.0</v>
      </c>
      <c r="K24" s="13" t="s">
        <v>74</v>
      </c>
      <c r="L24" s="13">
        <v>1.0</v>
      </c>
      <c r="M24" s="13" t="s">
        <v>60</v>
      </c>
      <c r="N24" s="13" t="s">
        <v>44</v>
      </c>
      <c r="O24" s="13" t="s">
        <v>29</v>
      </c>
      <c r="P24" s="13" t="s">
        <v>30</v>
      </c>
      <c r="Q24" s="13" t="s">
        <v>31</v>
      </c>
      <c r="R24" s="13">
        <v>4.0</v>
      </c>
      <c r="S24" s="13">
        <v>4.0</v>
      </c>
    </row>
    <row r="25" ht="14.25" customHeight="1">
      <c r="A25" s="12">
        <v>34987.0</v>
      </c>
      <c r="B25" s="13">
        <f t="array" ref="B25">XLOOKUP(D25,'Analisis para entender satisfac'!$B$3:$B$22,'Analisis para entender satisfac'!$A$3:$A$22,)</f>
        <v>5</v>
      </c>
      <c r="C25" s="13" t="s">
        <v>70</v>
      </c>
      <c r="D25" s="13" t="s">
        <v>70</v>
      </c>
      <c r="E25" s="13" t="s">
        <v>22</v>
      </c>
      <c r="F25" s="13" t="s">
        <v>23</v>
      </c>
      <c r="G25" s="13">
        <v>2.0</v>
      </c>
      <c r="H25" s="13" t="s">
        <v>42</v>
      </c>
      <c r="I25" s="13" t="s">
        <v>25</v>
      </c>
      <c r="J25" s="13">
        <v>2.0</v>
      </c>
      <c r="K25" s="13" t="s">
        <v>46</v>
      </c>
      <c r="L25" s="13">
        <v>5.0</v>
      </c>
      <c r="M25" s="13" t="s">
        <v>60</v>
      </c>
      <c r="N25" s="13" t="s">
        <v>44</v>
      </c>
      <c r="O25" s="13" t="s">
        <v>29</v>
      </c>
      <c r="P25" s="13" t="s">
        <v>30</v>
      </c>
      <c r="Q25" s="13" t="s">
        <v>31</v>
      </c>
      <c r="R25" s="13">
        <v>1.0</v>
      </c>
      <c r="S25" s="13">
        <v>1.0</v>
      </c>
    </row>
    <row r="26" ht="14.25" customHeight="1">
      <c r="A26" s="12">
        <v>20408.0</v>
      </c>
      <c r="B26" s="13">
        <f t="array" ref="B26">XLOOKUP(D26,'Analisis para entender satisfac'!$B$3:$B$22,'Analisis para entender satisfac'!$A$3:$A$22,)</f>
        <v>5</v>
      </c>
      <c r="C26" s="13" t="s">
        <v>70</v>
      </c>
      <c r="D26" s="13" t="s">
        <v>70</v>
      </c>
      <c r="E26" s="13" t="s">
        <v>34</v>
      </c>
      <c r="F26" s="13" t="s">
        <v>23</v>
      </c>
      <c r="G26" s="13">
        <v>4.0</v>
      </c>
      <c r="H26" s="13" t="s">
        <v>64</v>
      </c>
      <c r="I26" s="13" t="s">
        <v>83</v>
      </c>
      <c r="J26" s="13">
        <v>1.0</v>
      </c>
      <c r="K26" s="13" t="s">
        <v>69</v>
      </c>
      <c r="L26" s="13">
        <v>4.0</v>
      </c>
      <c r="M26" s="13" t="s">
        <v>60</v>
      </c>
      <c r="N26" s="14" t="s">
        <v>37</v>
      </c>
      <c r="O26" s="13" t="s">
        <v>29</v>
      </c>
      <c r="P26" s="13" t="s">
        <v>29</v>
      </c>
      <c r="Q26" s="13" t="s">
        <v>29</v>
      </c>
      <c r="R26" s="13">
        <v>5.0</v>
      </c>
      <c r="S26" s="13">
        <v>3.0</v>
      </c>
    </row>
    <row r="27" ht="14.25" customHeight="1">
      <c r="A27" s="12">
        <v>30584.0</v>
      </c>
      <c r="B27" s="13">
        <f t="array" ref="B27">XLOOKUP(D27,'Analisis para entender satisfac'!$B$3:$B$22,'Analisis para entender satisfac'!$A$3:$A$22,)</f>
        <v>5</v>
      </c>
      <c r="C27" s="13" t="s">
        <v>32</v>
      </c>
      <c r="D27" s="13" t="s">
        <v>61</v>
      </c>
      <c r="E27" s="13" t="s">
        <v>34</v>
      </c>
      <c r="F27" s="13" t="s">
        <v>41</v>
      </c>
      <c r="G27" s="13">
        <v>2.0</v>
      </c>
      <c r="H27" s="13" t="s">
        <v>77</v>
      </c>
      <c r="I27" s="13" t="s">
        <v>43</v>
      </c>
      <c r="J27" s="13">
        <v>5.0</v>
      </c>
      <c r="K27" s="13" t="s">
        <v>51</v>
      </c>
      <c r="L27" s="13">
        <v>1.0</v>
      </c>
      <c r="M27" s="13" t="s">
        <v>60</v>
      </c>
      <c r="N27" s="13" t="s">
        <v>37</v>
      </c>
      <c r="O27" s="13" t="s">
        <v>29</v>
      </c>
      <c r="P27" s="13" t="s">
        <v>29</v>
      </c>
      <c r="Q27" s="13" t="s">
        <v>31</v>
      </c>
      <c r="R27" s="13">
        <v>1.0</v>
      </c>
      <c r="S27" s="13">
        <v>1.0</v>
      </c>
    </row>
    <row r="28" ht="14.25" customHeight="1">
      <c r="A28" s="12">
        <v>28448.0</v>
      </c>
      <c r="B28" s="13">
        <f t="array" ref="B28">XLOOKUP(D28,'Analisis para entender satisfac'!$B$3:$B$22,'Analisis para entender satisfac'!$A$3:$A$22,)</f>
        <v>4</v>
      </c>
      <c r="C28" s="13" t="s">
        <v>21</v>
      </c>
      <c r="D28" s="13" t="s">
        <v>21</v>
      </c>
      <c r="E28" s="13" t="s">
        <v>22</v>
      </c>
      <c r="F28" s="13" t="s">
        <v>23</v>
      </c>
      <c r="G28" s="13">
        <v>1.0</v>
      </c>
      <c r="H28" s="13" t="s">
        <v>50</v>
      </c>
      <c r="I28" s="13" t="s">
        <v>25</v>
      </c>
      <c r="J28" s="13">
        <v>5.0</v>
      </c>
      <c r="K28" s="13" t="s">
        <v>62</v>
      </c>
      <c r="L28" s="13">
        <v>2.0</v>
      </c>
      <c r="M28" s="13" t="s">
        <v>56</v>
      </c>
      <c r="N28" s="13" t="s">
        <v>28</v>
      </c>
      <c r="O28" s="13" t="s">
        <v>29</v>
      </c>
      <c r="P28" s="13" t="s">
        <v>30</v>
      </c>
      <c r="Q28" s="13" t="s">
        <v>29</v>
      </c>
      <c r="R28" s="13">
        <v>2.0</v>
      </c>
      <c r="S28" s="13">
        <v>5.0</v>
      </c>
    </row>
    <row r="29" ht="14.25" customHeight="1">
      <c r="A29" s="12">
        <v>22756.0</v>
      </c>
      <c r="B29" s="13">
        <f t="array" ref="B29">XLOOKUP(D29,'Analisis para entender satisfac'!$B$3:$B$22,'Analisis para entender satisfac'!$A$3:$A$22,)</f>
        <v>2</v>
      </c>
      <c r="C29" s="13" t="s">
        <v>45</v>
      </c>
      <c r="D29" s="13" t="s">
        <v>45</v>
      </c>
      <c r="E29" s="13" t="s">
        <v>48</v>
      </c>
      <c r="F29" s="13" t="s">
        <v>41</v>
      </c>
      <c r="G29" s="13">
        <v>3.0</v>
      </c>
      <c r="H29" s="13" t="s">
        <v>35</v>
      </c>
      <c r="I29" s="13" t="s">
        <v>84</v>
      </c>
      <c r="J29" s="13">
        <v>5.0</v>
      </c>
      <c r="K29" s="13" t="s">
        <v>62</v>
      </c>
      <c r="L29" s="13">
        <v>4.0</v>
      </c>
      <c r="M29" s="13" t="s">
        <v>27</v>
      </c>
      <c r="N29" s="13" t="s">
        <v>44</v>
      </c>
      <c r="O29" s="13" t="s">
        <v>29</v>
      </c>
      <c r="P29" s="13" t="s">
        <v>30</v>
      </c>
      <c r="Q29" s="13" t="s">
        <v>31</v>
      </c>
      <c r="R29" s="13">
        <v>2.0</v>
      </c>
      <c r="S29" s="13">
        <v>5.0</v>
      </c>
    </row>
    <row r="30" ht="14.25" customHeight="1">
      <c r="A30" s="12">
        <v>25071.0</v>
      </c>
      <c r="B30" s="13">
        <f t="array" ref="B30">XLOOKUP(D30,'Analisis para entender satisfac'!$B$3:$B$22,'Analisis para entender satisfac'!$A$3:$A$22,)</f>
        <v>3</v>
      </c>
      <c r="C30" s="13" t="s">
        <v>47</v>
      </c>
      <c r="D30" s="13" t="s">
        <v>47</v>
      </c>
      <c r="E30" s="13" t="s">
        <v>34</v>
      </c>
      <c r="F30" s="13" t="s">
        <v>23</v>
      </c>
      <c r="G30" s="13">
        <v>2.0</v>
      </c>
      <c r="H30" s="13" t="s">
        <v>64</v>
      </c>
      <c r="I30" s="13" t="s">
        <v>83</v>
      </c>
      <c r="J30" s="13">
        <v>1.0</v>
      </c>
      <c r="K30" s="13" t="s">
        <v>71</v>
      </c>
      <c r="L30" s="13">
        <v>1.0</v>
      </c>
      <c r="M30" s="13" t="s">
        <v>56</v>
      </c>
      <c r="N30" s="13" t="s">
        <v>28</v>
      </c>
      <c r="O30" s="13" t="s">
        <v>29</v>
      </c>
      <c r="P30" s="13" t="s">
        <v>29</v>
      </c>
      <c r="Q30" s="13" t="s">
        <v>31</v>
      </c>
      <c r="R30" s="13">
        <v>4.0</v>
      </c>
      <c r="S30" s="13">
        <v>3.0</v>
      </c>
    </row>
    <row r="31" ht="14.25" customHeight="1">
      <c r="A31" s="12">
        <v>21013.0</v>
      </c>
      <c r="B31" s="13">
        <f t="array" ref="B31">XLOOKUP(D31,'Analisis para entender satisfac'!$B$3:$B$22,'Analisis para entender satisfac'!$A$3:$A$22,)</f>
        <v>6</v>
      </c>
      <c r="C31" s="13" t="s">
        <v>65</v>
      </c>
      <c r="D31" s="13" t="s">
        <v>65</v>
      </c>
      <c r="E31" s="13" t="s">
        <v>34</v>
      </c>
      <c r="F31" s="13" t="s">
        <v>23</v>
      </c>
      <c r="G31" s="13">
        <v>1.0</v>
      </c>
      <c r="H31" s="13" t="s">
        <v>42</v>
      </c>
      <c r="I31" s="13" t="s">
        <v>25</v>
      </c>
      <c r="J31" s="13">
        <v>4.0</v>
      </c>
      <c r="K31" s="13" t="s">
        <v>26</v>
      </c>
      <c r="L31" s="13">
        <v>2.0</v>
      </c>
      <c r="M31" s="13" t="s">
        <v>60</v>
      </c>
      <c r="N31" s="13" t="s">
        <v>28</v>
      </c>
      <c r="O31" s="13" t="s">
        <v>29</v>
      </c>
      <c r="P31" s="13" t="s">
        <v>29</v>
      </c>
      <c r="Q31" s="13" t="s">
        <v>29</v>
      </c>
      <c r="R31" s="13">
        <v>1.0</v>
      </c>
      <c r="S31" s="13">
        <v>3.0</v>
      </c>
    </row>
    <row r="32" ht="14.25" customHeight="1">
      <c r="A32" s="12">
        <v>30798.0</v>
      </c>
      <c r="B32" s="13">
        <f t="array" ref="B32">XLOOKUP(D32,'Analisis para entender satisfac'!$B$3:$B$22,'Analisis para entender satisfac'!$A$3:$A$22,)</f>
        <v>6</v>
      </c>
      <c r="C32" s="13" t="s">
        <v>72</v>
      </c>
      <c r="D32" s="13" t="s">
        <v>72</v>
      </c>
      <c r="E32" s="13" t="s">
        <v>48</v>
      </c>
      <c r="F32" s="13" t="s">
        <v>41</v>
      </c>
      <c r="G32" s="13">
        <v>2.0</v>
      </c>
      <c r="H32" s="13" t="s">
        <v>79</v>
      </c>
      <c r="I32" s="13" t="s">
        <v>43</v>
      </c>
      <c r="J32" s="13">
        <v>5.0</v>
      </c>
      <c r="K32" s="13" t="s">
        <v>69</v>
      </c>
      <c r="L32" s="13">
        <v>5.0</v>
      </c>
      <c r="M32" s="13" t="s">
        <v>60</v>
      </c>
      <c r="N32" s="13" t="s">
        <v>28</v>
      </c>
      <c r="O32" s="13" t="s">
        <v>29</v>
      </c>
      <c r="P32" s="13" t="s">
        <v>30</v>
      </c>
      <c r="Q32" s="13" t="s">
        <v>31</v>
      </c>
      <c r="R32" s="13">
        <v>2.0</v>
      </c>
      <c r="S32" s="13">
        <v>1.0</v>
      </c>
    </row>
    <row r="33" ht="14.25" customHeight="1">
      <c r="A33" s="12">
        <v>24929.0</v>
      </c>
      <c r="B33" s="13">
        <f t="array" ref="B33">XLOOKUP(D33,'Analisis para entender satisfac'!$B$3:$B$22,'Analisis para entender satisfac'!$A$3:$A$22,)</f>
        <v>4</v>
      </c>
      <c r="C33" s="13" t="s">
        <v>63</v>
      </c>
      <c r="D33" s="13" t="s">
        <v>63</v>
      </c>
      <c r="E33" s="13" t="s">
        <v>22</v>
      </c>
      <c r="F33" s="13" t="s">
        <v>41</v>
      </c>
      <c r="G33" s="13">
        <v>1.0</v>
      </c>
      <c r="H33" s="13" t="s">
        <v>50</v>
      </c>
      <c r="I33" s="13" t="s">
        <v>43</v>
      </c>
      <c r="J33" s="13">
        <v>5.0</v>
      </c>
      <c r="K33" s="14" t="s">
        <v>62</v>
      </c>
      <c r="L33" s="13">
        <v>5.0</v>
      </c>
      <c r="M33" s="13" t="s">
        <v>60</v>
      </c>
      <c r="N33" s="13" t="s">
        <v>28</v>
      </c>
      <c r="O33" s="13" t="s">
        <v>29</v>
      </c>
      <c r="P33" s="13" t="s">
        <v>29</v>
      </c>
      <c r="Q33" s="13" t="s">
        <v>29</v>
      </c>
      <c r="R33" s="13">
        <v>4.0</v>
      </c>
      <c r="S33" s="13">
        <v>1.0</v>
      </c>
    </row>
    <row r="34" ht="14.25" customHeight="1">
      <c r="A34" s="12">
        <v>27700.0</v>
      </c>
      <c r="B34" s="13">
        <f t="array" ref="B34">XLOOKUP(D34,'Analisis para entender satisfac'!$B$3:$B$22,'Analisis para entender satisfac'!$A$3:$A$22,)</f>
        <v>6</v>
      </c>
      <c r="C34" s="13" t="s">
        <v>66</v>
      </c>
      <c r="D34" s="13" t="s">
        <v>66</v>
      </c>
      <c r="E34" s="13" t="s">
        <v>48</v>
      </c>
      <c r="F34" s="13" t="s">
        <v>41</v>
      </c>
      <c r="G34" s="13">
        <v>4.0</v>
      </c>
      <c r="H34" s="13" t="s">
        <v>35</v>
      </c>
      <c r="I34" s="13" t="s">
        <v>25</v>
      </c>
      <c r="J34" s="13">
        <v>3.0</v>
      </c>
      <c r="K34" s="13" t="s">
        <v>62</v>
      </c>
      <c r="L34" s="13">
        <v>5.0</v>
      </c>
      <c r="M34" s="13" t="s">
        <v>27</v>
      </c>
      <c r="N34" s="13" t="s">
        <v>28</v>
      </c>
      <c r="O34" s="13" t="s">
        <v>29</v>
      </c>
      <c r="P34" s="13" t="s">
        <v>30</v>
      </c>
      <c r="Q34" s="13" t="s">
        <v>29</v>
      </c>
      <c r="R34" s="13">
        <v>3.0</v>
      </c>
      <c r="S34" s="13">
        <v>4.0</v>
      </c>
    </row>
    <row r="35" ht="14.25" customHeight="1">
      <c r="A35" s="12">
        <v>28621.0</v>
      </c>
      <c r="B35" s="13">
        <f t="array" ref="B35">XLOOKUP(D35,'Analisis para entender satisfac'!$B$3:$B$22,'Analisis para entender satisfac'!$A$3:$A$22,)</f>
        <v>1</v>
      </c>
      <c r="C35" s="13" t="s">
        <v>75</v>
      </c>
      <c r="D35" s="13" t="s">
        <v>75</v>
      </c>
      <c r="E35" s="13" t="s">
        <v>22</v>
      </c>
      <c r="F35" s="13" t="s">
        <v>41</v>
      </c>
      <c r="G35" s="13">
        <v>2.0</v>
      </c>
      <c r="H35" s="13" t="s">
        <v>54</v>
      </c>
      <c r="I35" s="13" t="s">
        <v>84</v>
      </c>
      <c r="J35" s="13">
        <v>4.0</v>
      </c>
      <c r="K35" s="13" t="s">
        <v>69</v>
      </c>
      <c r="L35" s="13">
        <v>5.0</v>
      </c>
      <c r="M35" s="13" t="s">
        <v>85</v>
      </c>
      <c r="N35" s="14" t="s">
        <v>37</v>
      </c>
      <c r="O35" s="13" t="s">
        <v>29</v>
      </c>
      <c r="P35" s="13" t="s">
        <v>30</v>
      </c>
      <c r="Q35" s="13" t="s">
        <v>31</v>
      </c>
      <c r="R35" s="13">
        <v>2.0</v>
      </c>
      <c r="S35" s="13">
        <v>5.0</v>
      </c>
    </row>
    <row r="36" ht="14.25" customHeight="1">
      <c r="A36" s="12">
        <v>29151.0</v>
      </c>
      <c r="B36" s="13">
        <f t="array" ref="B36">XLOOKUP(D36,'Analisis para entender satisfac'!$B$3:$B$22,'Analisis para entender satisfac'!$A$3:$A$22,)</f>
        <v>2</v>
      </c>
      <c r="C36" s="13" t="s">
        <v>45</v>
      </c>
      <c r="D36" s="13" t="s">
        <v>45</v>
      </c>
      <c r="E36" s="13" t="s">
        <v>48</v>
      </c>
      <c r="F36" s="13" t="s">
        <v>41</v>
      </c>
      <c r="G36" s="13">
        <v>2.0</v>
      </c>
      <c r="H36" s="13" t="s">
        <v>50</v>
      </c>
      <c r="I36" s="14" t="s">
        <v>25</v>
      </c>
      <c r="J36" s="13">
        <v>3.0</v>
      </c>
      <c r="K36" s="13" t="s">
        <v>74</v>
      </c>
      <c r="L36" s="13">
        <v>5.0</v>
      </c>
      <c r="M36" s="13" t="s">
        <v>60</v>
      </c>
      <c r="N36" s="14" t="s">
        <v>28</v>
      </c>
      <c r="O36" s="13" t="s">
        <v>29</v>
      </c>
      <c r="P36" s="13" t="s">
        <v>30</v>
      </c>
      <c r="Q36" s="13" t="s">
        <v>31</v>
      </c>
      <c r="R36" s="13">
        <v>1.0</v>
      </c>
      <c r="S36" s="13">
        <v>3.0</v>
      </c>
    </row>
    <row r="37" ht="14.25" customHeight="1">
      <c r="A37" s="12">
        <v>32353.0</v>
      </c>
      <c r="B37" s="13">
        <f t="array" ref="B37">XLOOKUP(D37,'Analisis para entender satisfac'!$B$3:$B$22,'Analisis para entender satisfac'!$A$3:$A$22,)</f>
        <v>3</v>
      </c>
      <c r="C37" s="13" t="s">
        <v>76</v>
      </c>
      <c r="D37" s="13" t="s">
        <v>76</v>
      </c>
      <c r="E37" s="13" t="s">
        <v>22</v>
      </c>
      <c r="F37" s="13" t="s">
        <v>53</v>
      </c>
      <c r="G37" s="13">
        <v>2.0</v>
      </c>
      <c r="H37" s="13" t="s">
        <v>42</v>
      </c>
      <c r="I37" s="13" t="s">
        <v>43</v>
      </c>
      <c r="J37" s="13">
        <v>4.0</v>
      </c>
      <c r="K37" s="14" t="s">
        <v>55</v>
      </c>
      <c r="L37" s="13">
        <v>5.0</v>
      </c>
      <c r="M37" s="13" t="s">
        <v>60</v>
      </c>
      <c r="N37" s="13" t="s">
        <v>44</v>
      </c>
      <c r="O37" s="13" t="s">
        <v>29</v>
      </c>
      <c r="P37" s="13" t="s">
        <v>30</v>
      </c>
      <c r="Q37" s="13" t="s">
        <v>31</v>
      </c>
      <c r="R37" s="13">
        <v>1.0</v>
      </c>
      <c r="S37" s="13">
        <v>5.0</v>
      </c>
    </row>
    <row r="38" ht="14.25" customHeight="1">
      <c r="A38" s="12">
        <v>35777.0</v>
      </c>
      <c r="B38" s="13">
        <f t="array" ref="B38">XLOOKUP(D38,'Analisis para entender satisfac'!$B$3:$B$22,'Analisis para entender satisfac'!$A$3:$A$22,)</f>
        <v>6</v>
      </c>
      <c r="C38" s="13" t="s">
        <v>57</v>
      </c>
      <c r="D38" s="13" t="s">
        <v>65</v>
      </c>
      <c r="E38" s="13" t="s">
        <v>34</v>
      </c>
      <c r="F38" s="13" t="s">
        <v>23</v>
      </c>
      <c r="G38" s="13">
        <v>4.0</v>
      </c>
      <c r="H38" s="13" t="s">
        <v>64</v>
      </c>
      <c r="I38" s="13" t="s">
        <v>83</v>
      </c>
      <c r="J38" s="13">
        <v>1.0</v>
      </c>
      <c r="K38" s="13" t="s">
        <v>71</v>
      </c>
      <c r="L38" s="13">
        <v>2.0</v>
      </c>
      <c r="M38" s="13" t="s">
        <v>56</v>
      </c>
      <c r="N38" s="13" t="s">
        <v>44</v>
      </c>
      <c r="O38" s="13" t="s">
        <v>29</v>
      </c>
      <c r="P38" s="13" t="s">
        <v>30</v>
      </c>
      <c r="Q38" s="13" t="s">
        <v>31</v>
      </c>
      <c r="R38" s="13">
        <v>2.0</v>
      </c>
      <c r="S38" s="13">
        <v>2.0</v>
      </c>
    </row>
    <row r="39" ht="14.25" customHeight="1">
      <c r="A39" s="12">
        <v>36670.0</v>
      </c>
      <c r="B39" s="13">
        <f t="array" ref="B39">XLOOKUP(D39,'Analisis para entender satisfac'!$B$3:$B$22,'Analisis para entender satisfac'!$A$3:$A$22,)</f>
        <v>5</v>
      </c>
      <c r="C39" s="13" t="s">
        <v>78</v>
      </c>
      <c r="D39" s="13" t="s">
        <v>78</v>
      </c>
      <c r="E39" s="13" t="s">
        <v>22</v>
      </c>
      <c r="F39" s="13" t="s">
        <v>41</v>
      </c>
      <c r="G39" s="13">
        <v>1.0</v>
      </c>
      <c r="H39" s="13" t="s">
        <v>79</v>
      </c>
      <c r="I39" s="13" t="s">
        <v>25</v>
      </c>
      <c r="J39" s="13">
        <v>1.0</v>
      </c>
      <c r="K39" s="13" t="s">
        <v>62</v>
      </c>
      <c r="L39" s="13">
        <v>3.0</v>
      </c>
      <c r="M39" s="14" t="s">
        <v>36</v>
      </c>
      <c r="N39" s="13" t="s">
        <v>44</v>
      </c>
      <c r="O39" s="13" t="s">
        <v>29</v>
      </c>
      <c r="P39" s="13" t="s">
        <v>30</v>
      </c>
      <c r="Q39" s="13" t="s">
        <v>31</v>
      </c>
      <c r="R39" s="13">
        <v>1.0</v>
      </c>
      <c r="S39" s="13">
        <v>2.0</v>
      </c>
    </row>
    <row r="40" ht="14.25" customHeight="1">
      <c r="A40" s="12">
        <v>35382.0</v>
      </c>
      <c r="B40" s="13">
        <f t="array" ref="B40">XLOOKUP(D40,'Analisis para entender satisfac'!$B$3:$B$22,'Analisis para entender satisfac'!$A$3:$A$22,)</f>
        <v>1</v>
      </c>
      <c r="C40" s="13" t="s">
        <v>52</v>
      </c>
      <c r="D40" s="13" t="s">
        <v>39</v>
      </c>
      <c r="E40" s="13" t="s">
        <v>40</v>
      </c>
      <c r="F40" s="13" t="s">
        <v>41</v>
      </c>
      <c r="G40" s="13">
        <v>3.0</v>
      </c>
      <c r="H40" s="13" t="s">
        <v>24</v>
      </c>
      <c r="I40" s="13" t="s">
        <v>43</v>
      </c>
      <c r="J40" s="13">
        <v>3.0</v>
      </c>
      <c r="K40" s="13" t="s">
        <v>26</v>
      </c>
      <c r="L40" s="13">
        <v>5.0</v>
      </c>
      <c r="M40" s="14" t="s">
        <v>36</v>
      </c>
      <c r="N40" s="13" t="s">
        <v>44</v>
      </c>
      <c r="O40" s="13" t="s">
        <v>29</v>
      </c>
      <c r="P40" s="13" t="s">
        <v>29</v>
      </c>
      <c r="Q40" s="13" t="s">
        <v>31</v>
      </c>
      <c r="R40" s="13">
        <v>5.0</v>
      </c>
      <c r="S40" s="13">
        <v>5.0</v>
      </c>
    </row>
    <row r="41" ht="14.25" customHeight="1">
      <c r="A41" s="12">
        <v>35790.0</v>
      </c>
      <c r="B41" s="13">
        <f t="array" ref="B41">XLOOKUP(D41,'Analisis para entender satisfac'!$B$3:$B$22,'Analisis para entender satisfac'!$A$3:$A$22,)</f>
        <v>5</v>
      </c>
      <c r="C41" s="13" t="s">
        <v>70</v>
      </c>
      <c r="D41" s="13" t="s">
        <v>70</v>
      </c>
      <c r="E41" s="13" t="s">
        <v>34</v>
      </c>
      <c r="F41" s="13" t="s">
        <v>23</v>
      </c>
      <c r="G41" s="13">
        <v>1.0</v>
      </c>
      <c r="H41" s="13" t="s">
        <v>50</v>
      </c>
      <c r="I41" s="13" t="s">
        <v>43</v>
      </c>
      <c r="J41" s="13">
        <v>3.0</v>
      </c>
      <c r="K41" s="13" t="s">
        <v>62</v>
      </c>
      <c r="L41" s="13">
        <v>3.0</v>
      </c>
      <c r="M41" s="13" t="s">
        <v>27</v>
      </c>
      <c r="N41" s="13" t="s">
        <v>28</v>
      </c>
      <c r="O41" s="13" t="s">
        <v>30</v>
      </c>
      <c r="P41" s="13" t="s">
        <v>29</v>
      </c>
      <c r="Q41" s="13" t="s">
        <v>31</v>
      </c>
      <c r="R41" s="13">
        <v>5.0</v>
      </c>
      <c r="S41" s="13">
        <v>2.0</v>
      </c>
    </row>
    <row r="42" ht="14.25" customHeight="1">
      <c r="A42" s="12">
        <v>18414.0</v>
      </c>
      <c r="B42" s="13">
        <f t="array" ref="B42">XLOOKUP(D42,'Analisis para entender satisfac'!$B$3:$B$22,'Analisis para entender satisfac'!$A$3:$A$22,)</f>
        <v>4</v>
      </c>
      <c r="C42" s="13" t="s">
        <v>80</v>
      </c>
      <c r="D42" s="13" t="s">
        <v>80</v>
      </c>
      <c r="E42" s="13" t="s">
        <v>22</v>
      </c>
      <c r="F42" s="13" t="s">
        <v>41</v>
      </c>
      <c r="G42" s="13">
        <v>1.0</v>
      </c>
      <c r="H42" s="13" t="s">
        <v>24</v>
      </c>
      <c r="I42" s="13" t="s">
        <v>83</v>
      </c>
      <c r="J42" s="13">
        <v>5.0</v>
      </c>
      <c r="K42" s="14" t="s">
        <v>55</v>
      </c>
      <c r="L42" s="13">
        <v>5.0</v>
      </c>
      <c r="M42" s="13" t="s">
        <v>86</v>
      </c>
      <c r="N42" s="13" t="s">
        <v>37</v>
      </c>
      <c r="O42" s="13" t="s">
        <v>29</v>
      </c>
      <c r="P42" s="13" t="s">
        <v>30</v>
      </c>
      <c r="Q42" s="13" t="s">
        <v>31</v>
      </c>
      <c r="R42" s="13">
        <v>1.0</v>
      </c>
      <c r="S42" s="13">
        <v>3.0</v>
      </c>
    </row>
    <row r="43" ht="14.25" customHeight="1">
      <c r="A43" s="12">
        <v>37080.0</v>
      </c>
      <c r="B43" s="13">
        <f t="array" ref="B43">XLOOKUP(D43,'Analisis para entender satisfac'!$B$3:$B$22,'Analisis para entender satisfac'!$A$3:$A$22,)</f>
        <v>3</v>
      </c>
      <c r="C43" s="13" t="s">
        <v>47</v>
      </c>
      <c r="D43" s="13" t="s">
        <v>47</v>
      </c>
      <c r="E43" s="13" t="s">
        <v>34</v>
      </c>
      <c r="F43" s="13" t="s">
        <v>23</v>
      </c>
      <c r="G43" s="13">
        <v>3.0</v>
      </c>
      <c r="H43" s="13" t="s">
        <v>24</v>
      </c>
      <c r="I43" s="13" t="s">
        <v>43</v>
      </c>
      <c r="J43" s="13">
        <v>1.0</v>
      </c>
      <c r="K43" s="13" t="s">
        <v>58</v>
      </c>
      <c r="L43" s="13">
        <v>5.0</v>
      </c>
      <c r="M43" s="14" t="s">
        <v>36</v>
      </c>
      <c r="N43" s="14" t="s">
        <v>28</v>
      </c>
      <c r="O43" s="13" t="s">
        <v>29</v>
      </c>
      <c r="P43" s="13" t="s">
        <v>30</v>
      </c>
      <c r="Q43" s="13" t="s">
        <v>31</v>
      </c>
      <c r="R43" s="13">
        <v>3.0</v>
      </c>
      <c r="S43" s="13">
        <v>3.0</v>
      </c>
    </row>
    <row r="44" ht="14.25" customHeight="1">
      <c r="A44" s="12">
        <v>36743.0</v>
      </c>
      <c r="B44" s="13">
        <f t="array" ref="B44">XLOOKUP(D44,'Analisis para entender satisfac'!$B$3:$B$22,'Analisis para entender satisfac'!$A$3:$A$22,)</f>
        <v>6</v>
      </c>
      <c r="C44" s="13" t="s">
        <v>72</v>
      </c>
      <c r="D44" s="13" t="s">
        <v>72</v>
      </c>
      <c r="E44" s="13" t="s">
        <v>48</v>
      </c>
      <c r="F44" s="13" t="s">
        <v>41</v>
      </c>
      <c r="G44" s="13">
        <v>4.0</v>
      </c>
      <c r="H44" s="13" t="s">
        <v>24</v>
      </c>
      <c r="I44" s="13" t="s">
        <v>43</v>
      </c>
      <c r="J44" s="13">
        <v>1.0</v>
      </c>
      <c r="K44" s="14" t="s">
        <v>51</v>
      </c>
      <c r="L44" s="13">
        <v>5.0</v>
      </c>
      <c r="M44" s="14" t="s">
        <v>36</v>
      </c>
      <c r="N44" s="13" t="s">
        <v>37</v>
      </c>
      <c r="O44" s="13" t="s">
        <v>29</v>
      </c>
      <c r="P44" s="13" t="s">
        <v>29</v>
      </c>
      <c r="Q44" s="13" t="s">
        <v>29</v>
      </c>
      <c r="R44" s="13">
        <v>4.0</v>
      </c>
      <c r="S44" s="13">
        <v>4.0</v>
      </c>
    </row>
    <row r="45" ht="14.25" customHeight="1">
      <c r="A45" s="12">
        <v>35892.0</v>
      </c>
      <c r="B45" s="13">
        <f t="array" ref="B45">XLOOKUP(D45,'Analisis para entender satisfac'!$B$3:$B$22,'Analisis para entender satisfac'!$A$3:$A$22,)</f>
        <v>5</v>
      </c>
      <c r="C45" s="13" t="s">
        <v>32</v>
      </c>
      <c r="D45" s="13" t="s">
        <v>61</v>
      </c>
      <c r="E45" s="13" t="s">
        <v>34</v>
      </c>
      <c r="F45" s="13" t="s">
        <v>41</v>
      </c>
      <c r="G45" s="13">
        <v>2.0</v>
      </c>
      <c r="H45" s="13" t="s">
        <v>35</v>
      </c>
      <c r="I45" s="13" t="s">
        <v>83</v>
      </c>
      <c r="J45" s="13">
        <v>3.0</v>
      </c>
      <c r="K45" s="13" t="s">
        <v>26</v>
      </c>
      <c r="L45" s="13">
        <v>4.0</v>
      </c>
      <c r="M45" s="13" t="s">
        <v>36</v>
      </c>
      <c r="N45" s="13" t="s">
        <v>44</v>
      </c>
      <c r="O45" s="13" t="s">
        <v>29</v>
      </c>
      <c r="P45" s="13" t="s">
        <v>30</v>
      </c>
      <c r="Q45" s="13" t="s">
        <v>31</v>
      </c>
      <c r="R45" s="13">
        <v>1.0</v>
      </c>
      <c r="S45" s="13">
        <v>1.0</v>
      </c>
    </row>
    <row r="46" ht="14.25" customHeight="1">
      <c r="A46" s="12">
        <v>24095.0</v>
      </c>
      <c r="B46" s="13">
        <f t="array" ref="B46">XLOOKUP(D46,'Analisis para entender satisfac'!$B$3:$B$22,'Analisis para entender satisfac'!$A$3:$A$22,)</f>
        <v>3</v>
      </c>
      <c r="C46" s="13" t="s">
        <v>76</v>
      </c>
      <c r="D46" s="13" t="s">
        <v>76</v>
      </c>
      <c r="E46" s="13" t="s">
        <v>34</v>
      </c>
      <c r="F46" s="13" t="s">
        <v>53</v>
      </c>
      <c r="G46" s="13">
        <v>1.0</v>
      </c>
      <c r="H46" s="13" t="s">
        <v>73</v>
      </c>
      <c r="I46" s="13" t="s">
        <v>25</v>
      </c>
      <c r="J46" s="13">
        <v>5.0</v>
      </c>
      <c r="K46" s="13" t="s">
        <v>62</v>
      </c>
      <c r="L46" s="13">
        <v>5.0</v>
      </c>
      <c r="M46" s="13" t="s">
        <v>56</v>
      </c>
      <c r="N46" s="13" t="s">
        <v>59</v>
      </c>
      <c r="O46" s="13" t="s">
        <v>29</v>
      </c>
      <c r="P46" s="13" t="s">
        <v>30</v>
      </c>
      <c r="Q46" s="13" t="s">
        <v>29</v>
      </c>
      <c r="R46" s="13">
        <v>5.0</v>
      </c>
      <c r="S46" s="13">
        <v>4.0</v>
      </c>
    </row>
    <row r="47" ht="14.25" customHeight="1">
      <c r="A47" s="12">
        <v>28273.0</v>
      </c>
      <c r="B47" s="13">
        <f t="array" ref="B47">XLOOKUP(D47,'Analisis para entender satisfac'!$B$3:$B$22,'Analisis para entender satisfac'!$A$3:$A$22,)</f>
        <v>5</v>
      </c>
      <c r="C47" s="13" t="s">
        <v>61</v>
      </c>
      <c r="D47" s="13" t="s">
        <v>61</v>
      </c>
      <c r="E47" s="13" t="s">
        <v>34</v>
      </c>
      <c r="F47" s="13" t="s">
        <v>41</v>
      </c>
      <c r="G47" s="13">
        <v>1.0</v>
      </c>
      <c r="H47" s="13" t="s">
        <v>35</v>
      </c>
      <c r="I47" s="13" t="s">
        <v>83</v>
      </c>
      <c r="J47" s="13">
        <v>5.0</v>
      </c>
      <c r="K47" s="14" t="s">
        <v>51</v>
      </c>
      <c r="L47" s="13">
        <v>5.0</v>
      </c>
      <c r="M47" s="13" t="s">
        <v>60</v>
      </c>
      <c r="N47" s="13" t="s">
        <v>37</v>
      </c>
      <c r="O47" s="13" t="s">
        <v>29</v>
      </c>
      <c r="P47" s="13" t="s">
        <v>29</v>
      </c>
      <c r="Q47" s="13" t="s">
        <v>31</v>
      </c>
      <c r="R47" s="13">
        <v>2.0</v>
      </c>
      <c r="S47" s="13">
        <v>5.0</v>
      </c>
    </row>
    <row r="48" ht="14.25" customHeight="1">
      <c r="A48" s="12">
        <v>31873.0</v>
      </c>
      <c r="B48" s="13">
        <f t="array" ref="B48">XLOOKUP(D48,'Analisis para entender satisfac'!$B$3:$B$22,'Analisis para entender satisfac'!$A$3:$A$22,)</f>
        <v>1</v>
      </c>
      <c r="C48" s="13" t="s">
        <v>52</v>
      </c>
      <c r="D48" s="13" t="s">
        <v>52</v>
      </c>
      <c r="E48" s="13" t="s">
        <v>22</v>
      </c>
      <c r="F48" s="13" t="s">
        <v>53</v>
      </c>
      <c r="G48" s="13">
        <v>3.0</v>
      </c>
      <c r="H48" s="13" t="s">
        <v>64</v>
      </c>
      <c r="I48" s="13" t="s">
        <v>43</v>
      </c>
      <c r="J48" s="13">
        <v>3.0</v>
      </c>
      <c r="K48" s="13" t="s">
        <v>62</v>
      </c>
      <c r="L48" s="13">
        <v>5.0</v>
      </c>
      <c r="M48" s="13" t="s">
        <v>56</v>
      </c>
      <c r="N48" s="13" t="s">
        <v>44</v>
      </c>
      <c r="O48" s="13" t="s">
        <v>29</v>
      </c>
      <c r="P48" s="13" t="s">
        <v>30</v>
      </c>
      <c r="Q48" s="13" t="s">
        <v>29</v>
      </c>
      <c r="R48" s="13">
        <v>1.0</v>
      </c>
      <c r="S48" s="13">
        <v>1.0</v>
      </c>
    </row>
    <row r="49" ht="14.25" customHeight="1">
      <c r="A49" s="12">
        <v>24210.0</v>
      </c>
      <c r="B49" s="13">
        <f t="array" ref="B49">XLOOKUP(D49,'Analisis para entender satisfac'!$B$3:$B$22,'Analisis para entender satisfac'!$A$3:$A$22,)</f>
        <v>4</v>
      </c>
      <c r="C49" s="13" t="s">
        <v>80</v>
      </c>
      <c r="D49" s="13" t="s">
        <v>80</v>
      </c>
      <c r="E49" s="13" t="s">
        <v>22</v>
      </c>
      <c r="F49" s="13" t="s">
        <v>41</v>
      </c>
      <c r="G49" s="13">
        <v>1.0</v>
      </c>
      <c r="H49" s="13" t="s">
        <v>79</v>
      </c>
      <c r="I49" s="13" t="s">
        <v>25</v>
      </c>
      <c r="J49" s="13">
        <v>3.0</v>
      </c>
      <c r="K49" s="13" t="s">
        <v>55</v>
      </c>
      <c r="L49" s="13">
        <v>3.0</v>
      </c>
      <c r="M49" s="13" t="s">
        <v>60</v>
      </c>
      <c r="N49" s="13" t="s">
        <v>28</v>
      </c>
      <c r="O49" s="13" t="s">
        <v>29</v>
      </c>
      <c r="P49" s="13" t="s">
        <v>30</v>
      </c>
      <c r="Q49" s="13" t="s">
        <v>29</v>
      </c>
      <c r="R49" s="13">
        <v>1.0</v>
      </c>
      <c r="S49" s="13">
        <v>5.0</v>
      </c>
    </row>
    <row r="50" ht="14.25" customHeight="1">
      <c r="A50" s="12">
        <v>26262.0</v>
      </c>
      <c r="B50" s="13">
        <f t="array" ref="B50">XLOOKUP(D50,'Analisis para entender satisfac'!$B$3:$B$22,'Analisis para entender satisfac'!$A$3:$A$22,)</f>
        <v>4</v>
      </c>
      <c r="C50" s="13" t="s">
        <v>21</v>
      </c>
      <c r="D50" s="13" t="s">
        <v>21</v>
      </c>
      <c r="E50" s="13" t="s">
        <v>22</v>
      </c>
      <c r="F50" s="13" t="s">
        <v>23</v>
      </c>
      <c r="G50" s="13">
        <v>1.0</v>
      </c>
      <c r="H50" s="13" t="s">
        <v>64</v>
      </c>
      <c r="I50" s="13" t="s">
        <v>84</v>
      </c>
      <c r="J50" s="13">
        <v>5.0</v>
      </c>
      <c r="K50" s="14" t="s">
        <v>51</v>
      </c>
      <c r="L50" s="13">
        <v>5.0</v>
      </c>
      <c r="M50" s="13" t="s">
        <v>60</v>
      </c>
      <c r="N50" s="13" t="s">
        <v>28</v>
      </c>
      <c r="O50" s="13" t="s">
        <v>29</v>
      </c>
      <c r="P50" s="13" t="s">
        <v>30</v>
      </c>
      <c r="Q50" s="13" t="s">
        <v>29</v>
      </c>
      <c r="R50" s="13">
        <v>2.0</v>
      </c>
      <c r="S50" s="13">
        <v>4.0</v>
      </c>
    </row>
    <row r="51" ht="14.25" customHeight="1">
      <c r="A51" s="12">
        <v>34159.0</v>
      </c>
      <c r="B51" s="13">
        <f t="array" ref="B51">XLOOKUP(D51,'Analisis para entender satisfac'!$B$3:$B$22,'Analisis para entender satisfac'!$A$3:$A$22,)</f>
        <v>5</v>
      </c>
      <c r="C51" s="13" t="s">
        <v>78</v>
      </c>
      <c r="D51" s="13" t="s">
        <v>78</v>
      </c>
      <c r="E51" s="13" t="s">
        <v>48</v>
      </c>
      <c r="F51" s="13" t="s">
        <v>41</v>
      </c>
      <c r="G51" s="13">
        <v>2.0</v>
      </c>
      <c r="H51" s="13" t="s">
        <v>68</v>
      </c>
      <c r="I51" s="14" t="s">
        <v>25</v>
      </c>
      <c r="J51" s="13">
        <v>5.0</v>
      </c>
      <c r="K51" s="13" t="s">
        <v>71</v>
      </c>
      <c r="L51" s="13">
        <v>5.0</v>
      </c>
      <c r="M51" s="13" t="s">
        <v>60</v>
      </c>
      <c r="N51" s="13" t="s">
        <v>28</v>
      </c>
      <c r="O51" s="13" t="s">
        <v>29</v>
      </c>
      <c r="P51" s="13" t="s">
        <v>29</v>
      </c>
      <c r="Q51" s="13" t="s">
        <v>29</v>
      </c>
      <c r="R51" s="13">
        <v>5.0</v>
      </c>
      <c r="S51" s="13">
        <v>5.0</v>
      </c>
    </row>
    <row r="52" ht="14.25" customHeight="1">
      <c r="A52" s="12">
        <v>28779.0</v>
      </c>
      <c r="B52" s="13">
        <f t="array" ref="B52">XLOOKUP(D52,'Analisis para entender satisfac'!$B$3:$B$22,'Analisis para entender satisfac'!$A$3:$A$22,)</f>
        <v>5</v>
      </c>
      <c r="C52" s="13" t="s">
        <v>70</v>
      </c>
      <c r="D52" s="13" t="s">
        <v>70</v>
      </c>
      <c r="E52" s="13" t="s">
        <v>48</v>
      </c>
      <c r="F52" s="13" t="s">
        <v>23</v>
      </c>
      <c r="G52" s="13">
        <v>1.0</v>
      </c>
      <c r="H52" s="13" t="s">
        <v>42</v>
      </c>
      <c r="I52" s="13" t="s">
        <v>25</v>
      </c>
      <c r="J52" s="13">
        <v>4.0</v>
      </c>
      <c r="K52" s="13" t="s">
        <v>51</v>
      </c>
      <c r="L52" s="13">
        <v>4.0</v>
      </c>
      <c r="M52" s="14" t="s">
        <v>36</v>
      </c>
      <c r="N52" s="13" t="s">
        <v>28</v>
      </c>
      <c r="O52" s="13" t="s">
        <v>29</v>
      </c>
      <c r="P52" s="13" t="s">
        <v>30</v>
      </c>
      <c r="Q52" s="13" t="s">
        <v>29</v>
      </c>
      <c r="R52" s="13">
        <v>4.0</v>
      </c>
      <c r="S52" s="13">
        <v>5.0</v>
      </c>
    </row>
    <row r="53" ht="14.25" customHeight="1">
      <c r="A53" s="12">
        <v>21205.0</v>
      </c>
      <c r="B53" s="13">
        <f t="array" ref="B53">XLOOKUP(D53,'Analisis para entender satisfac'!$B$3:$B$22,'Analisis para entender satisfac'!$A$3:$A$22,)</f>
        <v>6</v>
      </c>
      <c r="C53" s="13" t="s">
        <v>57</v>
      </c>
      <c r="D53" s="13" t="s">
        <v>65</v>
      </c>
      <c r="E53" s="13" t="s">
        <v>34</v>
      </c>
      <c r="F53" s="13" t="s">
        <v>23</v>
      </c>
      <c r="G53" s="13">
        <v>2.0</v>
      </c>
      <c r="H53" s="13" t="s">
        <v>49</v>
      </c>
      <c r="I53" s="13" t="s">
        <v>43</v>
      </c>
      <c r="J53" s="13">
        <v>4.0</v>
      </c>
      <c r="K53" s="13" t="s">
        <v>58</v>
      </c>
      <c r="L53" s="13">
        <v>1.0</v>
      </c>
      <c r="M53" s="13" t="s">
        <v>36</v>
      </c>
      <c r="N53" s="13" t="s">
        <v>28</v>
      </c>
      <c r="O53" s="13" t="s">
        <v>29</v>
      </c>
      <c r="P53" s="13" t="s">
        <v>29</v>
      </c>
      <c r="Q53" s="13" t="s">
        <v>31</v>
      </c>
      <c r="R53" s="13">
        <v>5.0</v>
      </c>
      <c r="S53" s="13">
        <v>5.0</v>
      </c>
    </row>
    <row r="54" ht="14.25" customHeight="1">
      <c r="A54" s="12">
        <v>21674.0</v>
      </c>
      <c r="B54" s="13">
        <f t="array" ref="B54">XLOOKUP(D54,'Analisis para entender satisfac'!$B$3:$B$22,'Analisis para entender satisfac'!$A$3:$A$22,)</f>
        <v>2</v>
      </c>
      <c r="C54" s="13" t="s">
        <v>38</v>
      </c>
      <c r="D54" s="13" t="s">
        <v>38</v>
      </c>
      <c r="E54" s="13" t="s">
        <v>40</v>
      </c>
      <c r="F54" s="13" t="s">
        <v>23</v>
      </c>
      <c r="G54" s="13">
        <v>3.0</v>
      </c>
      <c r="H54" s="13" t="s">
        <v>73</v>
      </c>
      <c r="I54" s="14" t="s">
        <v>25</v>
      </c>
      <c r="J54" s="13">
        <v>4.0</v>
      </c>
      <c r="K54" s="13" t="s">
        <v>46</v>
      </c>
      <c r="L54" s="13">
        <v>5.0</v>
      </c>
      <c r="M54" s="13" t="s">
        <v>60</v>
      </c>
      <c r="N54" s="13" t="s">
        <v>37</v>
      </c>
      <c r="O54" s="13" t="s">
        <v>29</v>
      </c>
      <c r="P54" s="13" t="s">
        <v>29</v>
      </c>
      <c r="Q54" s="13" t="s">
        <v>31</v>
      </c>
      <c r="R54" s="13">
        <v>4.0</v>
      </c>
      <c r="S54" s="13">
        <v>3.0</v>
      </c>
    </row>
    <row r="55" ht="14.25" customHeight="1">
      <c r="A55" s="12">
        <v>19808.0</v>
      </c>
      <c r="B55" s="13">
        <f t="array" ref="B55">XLOOKUP(D55,'Analisis para entender satisfac'!$B$3:$B$22,'Analisis para entender satisfac'!$A$3:$A$22,)</f>
        <v>4</v>
      </c>
      <c r="C55" s="13" t="s">
        <v>63</v>
      </c>
      <c r="D55" s="13" t="s">
        <v>63</v>
      </c>
      <c r="E55" s="13" t="s">
        <v>22</v>
      </c>
      <c r="F55" s="13" t="s">
        <v>41</v>
      </c>
      <c r="G55" s="13">
        <v>1.0</v>
      </c>
      <c r="H55" s="13" t="s">
        <v>42</v>
      </c>
      <c r="I55" s="14" t="s">
        <v>43</v>
      </c>
      <c r="J55" s="13">
        <v>4.0</v>
      </c>
      <c r="K55" s="13" t="s">
        <v>55</v>
      </c>
      <c r="L55" s="13">
        <v>4.0</v>
      </c>
      <c r="M55" s="13" t="s">
        <v>56</v>
      </c>
      <c r="N55" s="14" t="s">
        <v>28</v>
      </c>
      <c r="O55" s="13" t="s">
        <v>29</v>
      </c>
      <c r="P55" s="13" t="s">
        <v>29</v>
      </c>
      <c r="Q55" s="13" t="s">
        <v>31</v>
      </c>
      <c r="R55" s="13">
        <v>1.0</v>
      </c>
      <c r="S55" s="13">
        <v>4.0</v>
      </c>
    </row>
    <row r="56" ht="14.25" customHeight="1">
      <c r="A56" s="12">
        <v>26641.0</v>
      </c>
      <c r="B56" s="13">
        <f t="array" ref="B56">XLOOKUP(D56,'Analisis para entender satisfac'!$B$3:$B$22,'Analisis para entender satisfac'!$A$3:$A$22,)</f>
        <v>2</v>
      </c>
      <c r="C56" s="13" t="s">
        <v>67</v>
      </c>
      <c r="D56" s="13" t="s">
        <v>67</v>
      </c>
      <c r="E56" s="13" t="s">
        <v>22</v>
      </c>
      <c r="F56" s="13" t="s">
        <v>23</v>
      </c>
      <c r="G56" s="13">
        <v>2.0</v>
      </c>
      <c r="H56" s="13" t="s">
        <v>50</v>
      </c>
      <c r="I56" s="13" t="s">
        <v>25</v>
      </c>
      <c r="J56" s="13">
        <v>5.0</v>
      </c>
      <c r="K56" s="13" t="s">
        <v>74</v>
      </c>
      <c r="L56" s="13">
        <v>2.0</v>
      </c>
      <c r="M56" s="13" t="s">
        <v>27</v>
      </c>
      <c r="N56" s="13" t="s">
        <v>28</v>
      </c>
      <c r="O56" s="13" t="s">
        <v>29</v>
      </c>
      <c r="P56" s="13" t="s">
        <v>30</v>
      </c>
      <c r="Q56" s="13" t="s">
        <v>29</v>
      </c>
      <c r="R56" s="13">
        <v>3.0</v>
      </c>
      <c r="S56" s="13">
        <v>2.0</v>
      </c>
    </row>
    <row r="57" ht="14.25" customHeight="1">
      <c r="A57" s="12">
        <v>35301.0</v>
      </c>
      <c r="B57" s="13">
        <f t="array" ref="B57">XLOOKUP(D57,'Analisis para entender satisfac'!$B$3:$B$22,'Analisis para entender satisfac'!$A$3:$A$22,)</f>
        <v>1</v>
      </c>
      <c r="C57" s="13" t="s">
        <v>52</v>
      </c>
      <c r="D57" s="13" t="s">
        <v>39</v>
      </c>
      <c r="E57" s="13" t="s">
        <v>40</v>
      </c>
      <c r="F57" s="13" t="s">
        <v>41</v>
      </c>
      <c r="G57" s="13">
        <v>1.0</v>
      </c>
      <c r="H57" s="13" t="s">
        <v>24</v>
      </c>
      <c r="I57" s="14" t="s">
        <v>25</v>
      </c>
      <c r="J57" s="13">
        <v>5.0</v>
      </c>
      <c r="K57" s="14" t="s">
        <v>55</v>
      </c>
      <c r="L57" s="13">
        <v>4.0</v>
      </c>
      <c r="M57" s="14" t="s">
        <v>36</v>
      </c>
      <c r="N57" s="14" t="s">
        <v>37</v>
      </c>
      <c r="O57" s="13" t="s">
        <v>29</v>
      </c>
      <c r="P57" s="13" t="s">
        <v>30</v>
      </c>
      <c r="Q57" s="13" t="s">
        <v>31</v>
      </c>
      <c r="R57" s="13">
        <v>2.0</v>
      </c>
      <c r="S57" s="13">
        <v>1.0</v>
      </c>
    </row>
    <row r="58" ht="14.25" customHeight="1">
      <c r="A58" s="12">
        <v>34814.0</v>
      </c>
      <c r="B58" s="13">
        <f t="array" ref="B58">XLOOKUP(D58,'Analisis para entender satisfac'!$B$3:$B$22,'Analisis para entender satisfac'!$A$3:$A$22,)</f>
        <v>1</v>
      </c>
      <c r="C58" s="13" t="s">
        <v>39</v>
      </c>
      <c r="D58" s="13" t="s">
        <v>39</v>
      </c>
      <c r="E58" s="13" t="s">
        <v>48</v>
      </c>
      <c r="F58" s="13" t="s">
        <v>41</v>
      </c>
      <c r="G58" s="13">
        <v>2.0</v>
      </c>
      <c r="H58" s="13" t="s">
        <v>35</v>
      </c>
      <c r="I58" s="14" t="s">
        <v>25</v>
      </c>
      <c r="J58" s="13">
        <v>2.0</v>
      </c>
      <c r="K58" s="13" t="s">
        <v>71</v>
      </c>
      <c r="L58" s="13">
        <v>5.0</v>
      </c>
      <c r="M58" s="13" t="s">
        <v>56</v>
      </c>
      <c r="N58" s="13" t="s">
        <v>28</v>
      </c>
      <c r="O58" s="13" t="s">
        <v>29</v>
      </c>
      <c r="P58" s="13" t="s">
        <v>29</v>
      </c>
      <c r="Q58" s="13" t="s">
        <v>31</v>
      </c>
      <c r="R58" s="13">
        <v>2.0</v>
      </c>
      <c r="S58" s="13">
        <v>3.0</v>
      </c>
    </row>
    <row r="59" ht="14.25" customHeight="1">
      <c r="A59" s="12">
        <v>22296.0</v>
      </c>
      <c r="B59" s="13">
        <f t="array" ref="B59">XLOOKUP(D59,'Analisis para entender satisfac'!$B$3:$B$22,'Analisis para entender satisfac'!$A$3:$A$22,)</f>
        <v>4</v>
      </c>
      <c r="C59" s="13" t="s">
        <v>21</v>
      </c>
      <c r="D59" s="13" t="s">
        <v>21</v>
      </c>
      <c r="E59" s="13" t="s">
        <v>22</v>
      </c>
      <c r="F59" s="13" t="s">
        <v>23</v>
      </c>
      <c r="G59" s="13">
        <v>2.0</v>
      </c>
      <c r="H59" s="13" t="s">
        <v>77</v>
      </c>
      <c r="I59" s="14" t="s">
        <v>25</v>
      </c>
      <c r="J59" s="13">
        <v>4.0</v>
      </c>
      <c r="K59" s="13" t="s">
        <v>69</v>
      </c>
      <c r="L59" s="13">
        <v>5.0</v>
      </c>
      <c r="M59" s="14" t="s">
        <v>36</v>
      </c>
      <c r="N59" s="13" t="s">
        <v>59</v>
      </c>
      <c r="O59" s="13" t="s">
        <v>29</v>
      </c>
      <c r="P59" s="13" t="s">
        <v>30</v>
      </c>
      <c r="Q59" s="13" t="s">
        <v>31</v>
      </c>
      <c r="R59" s="13">
        <v>1.0</v>
      </c>
      <c r="S59" s="13">
        <v>1.0</v>
      </c>
    </row>
    <row r="60" ht="14.25" customHeight="1">
      <c r="A60" s="12">
        <v>22493.0</v>
      </c>
      <c r="B60" s="13">
        <f t="array" ref="B60">XLOOKUP(D60,'Analisis para entender satisfac'!$B$3:$B$22,'Analisis para entender satisfac'!$A$3:$A$22,)</f>
        <v>2</v>
      </c>
      <c r="C60" s="13" t="s">
        <v>38</v>
      </c>
      <c r="D60" s="13" t="s">
        <v>38</v>
      </c>
      <c r="E60" s="13" t="s">
        <v>22</v>
      </c>
      <c r="F60" s="13" t="s">
        <v>23</v>
      </c>
      <c r="G60" s="13">
        <v>5.0</v>
      </c>
      <c r="H60" s="13" t="s">
        <v>73</v>
      </c>
      <c r="I60" s="13" t="s">
        <v>83</v>
      </c>
      <c r="J60" s="13">
        <v>3.0</v>
      </c>
      <c r="K60" s="14" t="s">
        <v>51</v>
      </c>
      <c r="L60" s="13">
        <v>4.0</v>
      </c>
      <c r="M60" s="13" t="s">
        <v>60</v>
      </c>
      <c r="N60" s="13" t="s">
        <v>44</v>
      </c>
      <c r="O60" s="13" t="s">
        <v>29</v>
      </c>
      <c r="P60" s="13" t="s">
        <v>30</v>
      </c>
      <c r="Q60" s="13" t="s">
        <v>31</v>
      </c>
      <c r="R60" s="13">
        <v>1.0</v>
      </c>
      <c r="S60" s="13">
        <v>5.0</v>
      </c>
    </row>
    <row r="61" ht="14.25" customHeight="1">
      <c r="A61" s="12">
        <v>26488.0</v>
      </c>
      <c r="B61" s="13">
        <f t="array" ref="B61">XLOOKUP(D61,'Analisis para entender satisfac'!$B$3:$B$22,'Analisis para entender satisfac'!$A$3:$A$22,)</f>
        <v>4</v>
      </c>
      <c r="C61" s="13" t="s">
        <v>33</v>
      </c>
      <c r="D61" s="13" t="s">
        <v>33</v>
      </c>
      <c r="E61" s="13" t="s">
        <v>22</v>
      </c>
      <c r="F61" s="13" t="s">
        <v>23</v>
      </c>
      <c r="G61" s="13">
        <v>1.0</v>
      </c>
      <c r="H61" s="13" t="s">
        <v>24</v>
      </c>
      <c r="I61" s="13" t="s">
        <v>83</v>
      </c>
      <c r="J61" s="13">
        <v>1.0</v>
      </c>
      <c r="K61" s="13" t="s">
        <v>55</v>
      </c>
      <c r="L61" s="13">
        <v>4.0</v>
      </c>
      <c r="M61" s="13" t="s">
        <v>27</v>
      </c>
      <c r="N61" s="13" t="s">
        <v>37</v>
      </c>
      <c r="O61" s="13" t="s">
        <v>29</v>
      </c>
      <c r="P61" s="13" t="s">
        <v>30</v>
      </c>
      <c r="Q61" s="13" t="s">
        <v>31</v>
      </c>
      <c r="R61" s="13">
        <v>4.0</v>
      </c>
      <c r="S61" s="13">
        <v>3.0</v>
      </c>
    </row>
    <row r="62" ht="14.25" customHeight="1">
      <c r="A62" s="12">
        <v>29705.0</v>
      </c>
      <c r="B62" s="13">
        <f t="array" ref="B62">XLOOKUP(D62,'Analisis para entender satisfac'!$B$3:$B$22,'Analisis para entender satisfac'!$A$3:$A$22,)</f>
        <v>5</v>
      </c>
      <c r="C62" s="13" t="s">
        <v>70</v>
      </c>
      <c r="D62" s="13" t="s">
        <v>70</v>
      </c>
      <c r="E62" s="13" t="s">
        <v>34</v>
      </c>
      <c r="F62" s="13" t="s">
        <v>23</v>
      </c>
      <c r="G62" s="13">
        <v>5.0</v>
      </c>
      <c r="H62" s="13" t="s">
        <v>54</v>
      </c>
      <c r="I62" s="13" t="s">
        <v>25</v>
      </c>
      <c r="J62" s="13">
        <v>1.0</v>
      </c>
      <c r="K62" s="14" t="s">
        <v>51</v>
      </c>
      <c r="L62" s="13">
        <v>5.0</v>
      </c>
      <c r="M62" s="13" t="s">
        <v>60</v>
      </c>
      <c r="N62" s="13" t="s">
        <v>59</v>
      </c>
      <c r="O62" s="13" t="s">
        <v>30</v>
      </c>
      <c r="P62" s="13" t="s">
        <v>30</v>
      </c>
      <c r="Q62" s="13" t="s">
        <v>31</v>
      </c>
      <c r="R62" s="13">
        <v>1.0</v>
      </c>
      <c r="S62" s="13">
        <v>4.0</v>
      </c>
    </row>
    <row r="63" ht="14.25" customHeight="1">
      <c r="A63" s="12">
        <v>26547.0</v>
      </c>
      <c r="B63" s="13">
        <f t="array" ref="B63">XLOOKUP(D63,'Analisis para entender satisfac'!$B$3:$B$22,'Analisis para entender satisfac'!$A$3:$A$22,)</f>
        <v>5</v>
      </c>
      <c r="C63" s="13" t="s">
        <v>82</v>
      </c>
      <c r="D63" s="13" t="s">
        <v>82</v>
      </c>
      <c r="E63" s="13" t="s">
        <v>22</v>
      </c>
      <c r="F63" s="13" t="s">
        <v>53</v>
      </c>
      <c r="G63" s="13">
        <v>3.0</v>
      </c>
      <c r="H63" s="13" t="s">
        <v>79</v>
      </c>
      <c r="I63" s="13" t="s">
        <v>84</v>
      </c>
      <c r="J63" s="13">
        <v>4.0</v>
      </c>
      <c r="K63" s="13" t="s">
        <v>51</v>
      </c>
      <c r="L63" s="13">
        <v>5.0</v>
      </c>
      <c r="M63" s="13" t="s">
        <v>85</v>
      </c>
      <c r="N63" s="13" t="s">
        <v>44</v>
      </c>
      <c r="O63" s="13" t="s">
        <v>29</v>
      </c>
      <c r="P63" s="13" t="s">
        <v>30</v>
      </c>
      <c r="Q63" s="13" t="s">
        <v>29</v>
      </c>
      <c r="R63" s="13">
        <v>2.0</v>
      </c>
      <c r="S63" s="13">
        <v>5.0</v>
      </c>
    </row>
    <row r="64" ht="14.25" customHeight="1">
      <c r="A64" s="12">
        <v>33147.0</v>
      </c>
      <c r="B64" s="13">
        <f t="array" ref="B64">XLOOKUP(D64,'Analisis para entender satisfac'!$B$3:$B$22,'Analisis para entender satisfac'!$A$3:$A$22,)</f>
        <v>2</v>
      </c>
      <c r="C64" s="13" t="s">
        <v>67</v>
      </c>
      <c r="D64" s="13" t="s">
        <v>67</v>
      </c>
      <c r="E64" s="13" t="s">
        <v>22</v>
      </c>
      <c r="F64" s="13" t="s">
        <v>23</v>
      </c>
      <c r="G64" s="13">
        <v>1.0</v>
      </c>
      <c r="H64" s="13" t="s">
        <v>77</v>
      </c>
      <c r="I64" s="13" t="s">
        <v>43</v>
      </c>
      <c r="J64" s="13">
        <v>4.0</v>
      </c>
      <c r="K64" s="13" t="s">
        <v>71</v>
      </c>
      <c r="L64" s="13">
        <v>2.0</v>
      </c>
      <c r="M64" s="13" t="s">
        <v>60</v>
      </c>
      <c r="N64" s="13" t="s">
        <v>44</v>
      </c>
      <c r="O64" s="13" t="s">
        <v>29</v>
      </c>
      <c r="P64" s="13" t="s">
        <v>30</v>
      </c>
      <c r="Q64" s="13" t="s">
        <v>29</v>
      </c>
      <c r="R64" s="13">
        <v>2.0</v>
      </c>
      <c r="S64" s="13">
        <v>5.0</v>
      </c>
    </row>
    <row r="65" ht="14.25" customHeight="1">
      <c r="A65" s="12">
        <v>29228.0</v>
      </c>
      <c r="B65" s="13">
        <f t="array" ref="B65">XLOOKUP(D65,'Analisis para entender satisfac'!$B$3:$B$22,'Analisis para entender satisfac'!$A$3:$A$22,)</f>
        <v>3</v>
      </c>
      <c r="C65" s="13" t="s">
        <v>32</v>
      </c>
      <c r="D65" s="13" t="s">
        <v>76</v>
      </c>
      <c r="E65" s="13" t="s">
        <v>34</v>
      </c>
      <c r="F65" s="13" t="s">
        <v>53</v>
      </c>
      <c r="G65" s="13">
        <v>3.0</v>
      </c>
      <c r="H65" s="13" t="s">
        <v>68</v>
      </c>
      <c r="I65" s="13" t="s">
        <v>83</v>
      </c>
      <c r="J65" s="13">
        <v>3.0</v>
      </c>
      <c r="K65" s="13" t="s">
        <v>46</v>
      </c>
      <c r="L65" s="13">
        <v>2.0</v>
      </c>
      <c r="M65" s="13" t="s">
        <v>60</v>
      </c>
      <c r="N65" s="13" t="s">
        <v>59</v>
      </c>
      <c r="O65" s="13" t="s">
        <v>29</v>
      </c>
      <c r="P65" s="13" t="s">
        <v>29</v>
      </c>
      <c r="Q65" s="13" t="s">
        <v>31</v>
      </c>
      <c r="R65" s="13">
        <v>3.0</v>
      </c>
      <c r="S65" s="13">
        <v>2.0</v>
      </c>
    </row>
    <row r="66" ht="14.25" customHeight="1">
      <c r="A66" s="12">
        <v>36427.0</v>
      </c>
      <c r="B66" s="13">
        <f t="array" ref="B66">XLOOKUP(D66,'Analisis para entender satisfac'!$B$3:$B$22,'Analisis para entender satisfac'!$A$3:$A$22,)</f>
        <v>5</v>
      </c>
      <c r="C66" s="13" t="s">
        <v>78</v>
      </c>
      <c r="D66" s="13" t="s">
        <v>78</v>
      </c>
      <c r="E66" s="13" t="s">
        <v>22</v>
      </c>
      <c r="F66" s="13" t="s">
        <v>41</v>
      </c>
      <c r="G66" s="13">
        <v>2.0</v>
      </c>
      <c r="H66" s="13" t="s">
        <v>50</v>
      </c>
      <c r="I66" s="14" t="s">
        <v>25</v>
      </c>
      <c r="J66" s="13">
        <v>5.0</v>
      </c>
      <c r="K66" s="13" t="s">
        <v>51</v>
      </c>
      <c r="L66" s="13">
        <v>2.0</v>
      </c>
      <c r="M66" s="13" t="s">
        <v>56</v>
      </c>
      <c r="N66" s="13" t="s">
        <v>28</v>
      </c>
      <c r="O66" s="13" t="s">
        <v>29</v>
      </c>
      <c r="P66" s="13" t="s">
        <v>29</v>
      </c>
      <c r="Q66" s="13" t="s">
        <v>31</v>
      </c>
      <c r="R66" s="13">
        <v>4.0</v>
      </c>
      <c r="S66" s="13">
        <v>2.0</v>
      </c>
    </row>
    <row r="67" ht="14.25" customHeight="1">
      <c r="A67" s="12">
        <v>25247.0</v>
      </c>
      <c r="B67" s="13">
        <f t="array" ref="B67">XLOOKUP(D67,'Analisis para entender satisfac'!$B$3:$B$22,'Analisis para entender satisfac'!$A$3:$A$22,)</f>
        <v>3</v>
      </c>
      <c r="C67" s="13" t="s">
        <v>32</v>
      </c>
      <c r="D67" s="13" t="s">
        <v>76</v>
      </c>
      <c r="E67" s="13" t="s">
        <v>48</v>
      </c>
      <c r="F67" s="13" t="s">
        <v>53</v>
      </c>
      <c r="G67" s="13">
        <v>1.0</v>
      </c>
      <c r="H67" s="13" t="s">
        <v>49</v>
      </c>
      <c r="I67" s="14" t="s">
        <v>25</v>
      </c>
      <c r="J67" s="13">
        <v>3.0</v>
      </c>
      <c r="K67" s="14" t="s">
        <v>62</v>
      </c>
      <c r="L67" s="13">
        <v>5.0</v>
      </c>
      <c r="M67" s="13" t="s">
        <v>56</v>
      </c>
      <c r="N67" s="13" t="s">
        <v>59</v>
      </c>
      <c r="O67" s="13" t="s">
        <v>29</v>
      </c>
      <c r="P67" s="13" t="s">
        <v>30</v>
      </c>
      <c r="Q67" s="13" t="s">
        <v>31</v>
      </c>
      <c r="R67" s="13">
        <v>1.0</v>
      </c>
      <c r="S67" s="13">
        <v>1.0</v>
      </c>
    </row>
    <row r="68" ht="14.25" customHeight="1">
      <c r="A68" s="12">
        <v>24654.0</v>
      </c>
      <c r="B68" s="13">
        <f t="array" ref="B68">XLOOKUP(D68,'Analisis para entender satisfac'!$B$3:$B$22,'Analisis para entender satisfac'!$A$3:$A$22,)</f>
        <v>2</v>
      </c>
      <c r="C68" s="13" t="s">
        <v>38</v>
      </c>
      <c r="D68" s="13" t="s">
        <v>38</v>
      </c>
      <c r="E68" s="13" t="s">
        <v>22</v>
      </c>
      <c r="F68" s="13" t="s">
        <v>23</v>
      </c>
      <c r="G68" s="13">
        <v>4.0</v>
      </c>
      <c r="H68" s="13" t="s">
        <v>42</v>
      </c>
      <c r="I68" s="13" t="s">
        <v>43</v>
      </c>
      <c r="J68" s="13">
        <v>5.0</v>
      </c>
      <c r="K68" s="13" t="s">
        <v>46</v>
      </c>
      <c r="L68" s="13">
        <v>4.0</v>
      </c>
      <c r="M68" s="14" t="s">
        <v>36</v>
      </c>
      <c r="N68" s="13" t="s">
        <v>28</v>
      </c>
      <c r="O68" s="13" t="s">
        <v>29</v>
      </c>
      <c r="P68" s="13" t="s">
        <v>30</v>
      </c>
      <c r="Q68" s="13" t="s">
        <v>31</v>
      </c>
      <c r="R68" s="13">
        <v>2.0</v>
      </c>
      <c r="S68" s="13">
        <v>5.0</v>
      </c>
    </row>
    <row r="69" ht="14.25" customHeight="1">
      <c r="A69" s="12">
        <v>26531.0</v>
      </c>
      <c r="B69" s="13">
        <f t="array" ref="B69">XLOOKUP(D69,'Analisis para entender satisfac'!$B$3:$B$22,'Analisis para entender satisfac'!$A$3:$A$22,)</f>
        <v>2</v>
      </c>
      <c r="C69" s="13" t="s">
        <v>38</v>
      </c>
      <c r="D69" s="13" t="s">
        <v>38</v>
      </c>
      <c r="E69" s="13" t="s">
        <v>40</v>
      </c>
      <c r="F69" s="13" t="s">
        <v>23</v>
      </c>
      <c r="G69" s="13">
        <v>1.0</v>
      </c>
      <c r="H69" s="13" t="s">
        <v>50</v>
      </c>
      <c r="I69" s="13" t="s">
        <v>43</v>
      </c>
      <c r="J69" s="13">
        <v>5.0</v>
      </c>
      <c r="K69" s="13" t="s">
        <v>71</v>
      </c>
      <c r="L69" s="13">
        <v>5.0</v>
      </c>
      <c r="M69" s="14" t="s">
        <v>36</v>
      </c>
      <c r="N69" s="13" t="s">
        <v>28</v>
      </c>
      <c r="O69" s="13" t="s">
        <v>29</v>
      </c>
      <c r="P69" s="13" t="s">
        <v>30</v>
      </c>
      <c r="Q69" s="13" t="s">
        <v>29</v>
      </c>
      <c r="R69" s="13">
        <v>1.0</v>
      </c>
      <c r="S69" s="13">
        <v>3.0</v>
      </c>
    </row>
    <row r="70" ht="14.25" customHeight="1">
      <c r="A70" s="12">
        <v>32407.0</v>
      </c>
      <c r="B70" s="13">
        <f t="array" ref="B70">XLOOKUP(D70,'Analisis para entender satisfac'!$B$3:$B$22,'Analisis para entender satisfac'!$A$3:$A$22,)</f>
        <v>3</v>
      </c>
      <c r="C70" s="13" t="s">
        <v>47</v>
      </c>
      <c r="D70" s="13" t="s">
        <v>47</v>
      </c>
      <c r="E70" s="13" t="s">
        <v>22</v>
      </c>
      <c r="F70" s="13" t="s">
        <v>23</v>
      </c>
      <c r="G70" s="13">
        <v>1.0</v>
      </c>
      <c r="H70" s="13" t="s">
        <v>35</v>
      </c>
      <c r="I70" s="13" t="s">
        <v>25</v>
      </c>
      <c r="J70" s="13">
        <v>4.0</v>
      </c>
      <c r="K70" s="13" t="s">
        <v>62</v>
      </c>
      <c r="L70" s="13">
        <v>1.0</v>
      </c>
      <c r="M70" s="13" t="s">
        <v>60</v>
      </c>
      <c r="N70" s="14" t="s">
        <v>28</v>
      </c>
      <c r="O70" s="13" t="s">
        <v>29</v>
      </c>
      <c r="P70" s="13" t="s">
        <v>30</v>
      </c>
      <c r="Q70" s="13" t="s">
        <v>31</v>
      </c>
      <c r="R70" s="13">
        <v>1.0</v>
      </c>
      <c r="S70" s="13">
        <v>5.0</v>
      </c>
    </row>
    <row r="71" ht="14.25" customHeight="1">
      <c r="A71" s="12">
        <v>29557.0</v>
      </c>
      <c r="B71" s="13">
        <f t="array" ref="B71">XLOOKUP(D71,'Analisis para entender satisfac'!$B$3:$B$22,'Analisis para entender satisfac'!$A$3:$A$22,)</f>
        <v>3</v>
      </c>
      <c r="C71" s="13" t="s">
        <v>87</v>
      </c>
      <c r="D71" s="13" t="s">
        <v>47</v>
      </c>
      <c r="E71" s="13" t="s">
        <v>22</v>
      </c>
      <c r="F71" s="13" t="s">
        <v>23</v>
      </c>
      <c r="G71" s="13">
        <v>3.0</v>
      </c>
      <c r="H71" s="13" t="s">
        <v>42</v>
      </c>
      <c r="I71" s="14" t="s">
        <v>43</v>
      </c>
      <c r="J71" s="13">
        <v>2.0</v>
      </c>
      <c r="K71" s="14" t="s">
        <v>55</v>
      </c>
      <c r="L71" s="13">
        <v>5.0</v>
      </c>
      <c r="M71" s="13" t="s">
        <v>56</v>
      </c>
      <c r="N71" s="13" t="s">
        <v>59</v>
      </c>
      <c r="O71" s="13" t="s">
        <v>29</v>
      </c>
      <c r="P71" s="13" t="s">
        <v>30</v>
      </c>
      <c r="Q71" s="13" t="s">
        <v>31</v>
      </c>
      <c r="R71" s="13">
        <v>1.0</v>
      </c>
      <c r="S71" s="13">
        <v>3.0</v>
      </c>
    </row>
    <row r="72" ht="14.25" customHeight="1">
      <c r="A72" s="12">
        <v>29933.0</v>
      </c>
      <c r="B72" s="13">
        <f t="array" ref="B72">XLOOKUP(D72,'Analisis para entender satisfac'!$B$3:$B$22,'Analisis para entender satisfac'!$A$3:$A$22,)</f>
        <v>6</v>
      </c>
      <c r="C72" s="13" t="s">
        <v>65</v>
      </c>
      <c r="D72" s="13" t="s">
        <v>65</v>
      </c>
      <c r="E72" s="13" t="s">
        <v>34</v>
      </c>
      <c r="F72" s="13" t="s">
        <v>23</v>
      </c>
      <c r="G72" s="13">
        <v>1.0</v>
      </c>
      <c r="H72" s="13" t="s">
        <v>42</v>
      </c>
      <c r="I72" s="13" t="s">
        <v>43</v>
      </c>
      <c r="J72" s="13">
        <v>1.0</v>
      </c>
      <c r="K72" s="13" t="s">
        <v>26</v>
      </c>
      <c r="L72" s="13">
        <v>5.0</v>
      </c>
      <c r="M72" s="13" t="s">
        <v>36</v>
      </c>
      <c r="N72" s="13" t="s">
        <v>59</v>
      </c>
      <c r="O72" s="13" t="s">
        <v>29</v>
      </c>
      <c r="P72" s="13" t="s">
        <v>30</v>
      </c>
      <c r="Q72" s="13" t="s">
        <v>31</v>
      </c>
      <c r="R72" s="13">
        <v>4.0</v>
      </c>
      <c r="S72" s="13">
        <v>4.0</v>
      </c>
    </row>
    <row r="73" ht="14.25" customHeight="1">
      <c r="A73" s="12">
        <v>32111.0</v>
      </c>
      <c r="B73" s="13">
        <f t="array" ref="B73">XLOOKUP(D73,'Analisis para entender satisfac'!$B$3:$B$22,'Analisis para entender satisfac'!$A$3:$A$22,)</f>
        <v>5</v>
      </c>
      <c r="C73" s="13" t="s">
        <v>70</v>
      </c>
      <c r="D73" s="13" t="s">
        <v>70</v>
      </c>
      <c r="E73" s="13" t="s">
        <v>34</v>
      </c>
      <c r="F73" s="13" t="s">
        <v>23</v>
      </c>
      <c r="G73" s="13">
        <v>1.0</v>
      </c>
      <c r="H73" s="13" t="s">
        <v>35</v>
      </c>
      <c r="I73" s="14" t="s">
        <v>25</v>
      </c>
      <c r="J73" s="13">
        <v>4.0</v>
      </c>
      <c r="K73" s="13" t="s">
        <v>58</v>
      </c>
      <c r="L73" s="13">
        <v>5.0</v>
      </c>
      <c r="M73" s="13" t="s">
        <v>60</v>
      </c>
      <c r="N73" s="13" t="s">
        <v>28</v>
      </c>
      <c r="O73" s="13" t="s">
        <v>29</v>
      </c>
      <c r="P73" s="13" t="s">
        <v>30</v>
      </c>
      <c r="Q73" s="13" t="s">
        <v>31</v>
      </c>
      <c r="R73" s="13">
        <v>1.0</v>
      </c>
      <c r="S73" s="13">
        <v>2.0</v>
      </c>
    </row>
    <row r="74" ht="14.25" customHeight="1">
      <c r="A74" s="12">
        <v>26070.0</v>
      </c>
      <c r="B74" s="13">
        <f t="array" ref="B74">XLOOKUP(D74,'Analisis para entender satisfac'!$B$3:$B$22,'Analisis para entender satisfac'!$A$3:$A$22,)</f>
        <v>6</v>
      </c>
      <c r="C74" s="13" t="s">
        <v>66</v>
      </c>
      <c r="D74" s="13" t="s">
        <v>66</v>
      </c>
      <c r="E74" s="13" t="s">
        <v>34</v>
      </c>
      <c r="F74" s="13" t="s">
        <v>41</v>
      </c>
      <c r="G74" s="13">
        <v>2.0</v>
      </c>
      <c r="H74" s="13" t="s">
        <v>77</v>
      </c>
      <c r="I74" s="14" t="s">
        <v>25</v>
      </c>
      <c r="J74" s="13">
        <v>4.0</v>
      </c>
      <c r="K74" s="13" t="s">
        <v>51</v>
      </c>
      <c r="L74" s="13">
        <v>5.0</v>
      </c>
      <c r="M74" s="13" t="s">
        <v>60</v>
      </c>
      <c r="N74" s="13" t="s">
        <v>37</v>
      </c>
      <c r="O74" s="13" t="s">
        <v>30</v>
      </c>
      <c r="P74" s="13" t="s">
        <v>30</v>
      </c>
      <c r="Q74" s="13" t="s">
        <v>31</v>
      </c>
      <c r="R74" s="13">
        <v>4.0</v>
      </c>
      <c r="S74" s="13">
        <v>4.0</v>
      </c>
    </row>
    <row r="75" ht="14.25" customHeight="1">
      <c r="A75" s="12">
        <v>22043.0</v>
      </c>
      <c r="B75" s="13">
        <f t="array" ref="B75">XLOOKUP(D75,'Analisis para entender satisfac'!$B$3:$B$22,'Analisis para entender satisfac'!$A$3:$A$22,)</f>
        <v>6</v>
      </c>
      <c r="C75" s="13" t="s">
        <v>65</v>
      </c>
      <c r="D75" s="13" t="s">
        <v>66</v>
      </c>
      <c r="E75" s="13" t="s">
        <v>22</v>
      </c>
      <c r="F75" s="13" t="s">
        <v>41</v>
      </c>
      <c r="G75" s="13">
        <v>2.0</v>
      </c>
      <c r="H75" s="13" t="s">
        <v>79</v>
      </c>
      <c r="I75" s="13" t="s">
        <v>43</v>
      </c>
      <c r="J75" s="13">
        <v>4.0</v>
      </c>
      <c r="K75" s="13" t="s">
        <v>62</v>
      </c>
      <c r="L75" s="13">
        <v>1.0</v>
      </c>
      <c r="M75" s="13" t="s">
        <v>60</v>
      </c>
      <c r="N75" s="13" t="s">
        <v>44</v>
      </c>
      <c r="O75" s="13" t="s">
        <v>29</v>
      </c>
      <c r="P75" s="13" t="s">
        <v>30</v>
      </c>
      <c r="Q75" s="13" t="s">
        <v>29</v>
      </c>
      <c r="R75" s="13">
        <v>1.0</v>
      </c>
      <c r="S75" s="13">
        <v>3.0</v>
      </c>
    </row>
    <row r="76" ht="14.25" customHeight="1">
      <c r="A76" s="12">
        <v>28242.0</v>
      </c>
      <c r="B76" s="13">
        <f t="array" ref="B76">XLOOKUP(D76,'Analisis para entender satisfac'!$B$3:$B$22,'Analisis para entender satisfac'!$A$3:$A$22,)</f>
        <v>6</v>
      </c>
      <c r="C76" s="13" t="s">
        <v>66</v>
      </c>
      <c r="D76" s="13" t="s">
        <v>65</v>
      </c>
      <c r="E76" s="13" t="s">
        <v>48</v>
      </c>
      <c r="F76" s="13" t="s">
        <v>23</v>
      </c>
      <c r="G76" s="13">
        <v>4.0</v>
      </c>
      <c r="H76" s="13" t="s">
        <v>49</v>
      </c>
      <c r="I76" s="13" t="s">
        <v>43</v>
      </c>
      <c r="J76" s="13">
        <v>5.0</v>
      </c>
      <c r="K76" s="13" t="s">
        <v>74</v>
      </c>
      <c r="L76" s="13">
        <v>4.0</v>
      </c>
      <c r="M76" s="14" t="s">
        <v>36</v>
      </c>
      <c r="N76" s="13" t="s">
        <v>44</v>
      </c>
      <c r="O76" s="13" t="s">
        <v>29</v>
      </c>
      <c r="P76" s="13" t="s">
        <v>30</v>
      </c>
      <c r="Q76" s="13" t="s">
        <v>31</v>
      </c>
      <c r="R76" s="13">
        <v>1.0</v>
      </c>
      <c r="S76" s="13">
        <v>4.0</v>
      </c>
    </row>
    <row r="77" ht="14.25" customHeight="1">
      <c r="A77" s="12">
        <v>22627.0</v>
      </c>
      <c r="B77" s="13">
        <f t="array" ref="B77">XLOOKUP(D77,'Analisis para entender satisfac'!$B$3:$B$22,'Analisis para entender satisfac'!$A$3:$A$22,)</f>
        <v>5</v>
      </c>
      <c r="C77" s="13" t="s">
        <v>70</v>
      </c>
      <c r="D77" s="13" t="s">
        <v>70</v>
      </c>
      <c r="E77" s="13" t="s">
        <v>48</v>
      </c>
      <c r="F77" s="13" t="s">
        <v>23</v>
      </c>
      <c r="G77" s="13">
        <v>1.0</v>
      </c>
      <c r="H77" s="13" t="s">
        <v>68</v>
      </c>
      <c r="I77" s="13" t="s">
        <v>43</v>
      </c>
      <c r="J77" s="13">
        <v>1.0</v>
      </c>
      <c r="K77" s="13" t="s">
        <v>62</v>
      </c>
      <c r="L77" s="13">
        <v>4.0</v>
      </c>
      <c r="M77" s="13" t="s">
        <v>86</v>
      </c>
      <c r="N77" s="13" t="s">
        <v>28</v>
      </c>
      <c r="O77" s="13" t="s">
        <v>29</v>
      </c>
      <c r="P77" s="13" t="s">
        <v>30</v>
      </c>
      <c r="Q77" s="13" t="s">
        <v>31</v>
      </c>
      <c r="R77" s="13">
        <v>2.0</v>
      </c>
      <c r="S77" s="13">
        <v>4.0</v>
      </c>
    </row>
    <row r="78" ht="14.25" customHeight="1">
      <c r="A78" s="12">
        <v>28002.0</v>
      </c>
      <c r="B78" s="13">
        <f t="array" ref="B78">XLOOKUP(D78,'Analisis para entender satisfac'!$B$3:$B$22,'Analisis para entender satisfac'!$A$3:$A$22,)</f>
        <v>3</v>
      </c>
      <c r="C78" s="13" t="s">
        <v>47</v>
      </c>
      <c r="D78" s="13" t="s">
        <v>47</v>
      </c>
      <c r="E78" s="13" t="s">
        <v>22</v>
      </c>
      <c r="F78" s="13" t="s">
        <v>23</v>
      </c>
      <c r="G78" s="13">
        <v>1.0</v>
      </c>
      <c r="H78" s="13" t="s">
        <v>35</v>
      </c>
      <c r="I78" s="13" t="s">
        <v>43</v>
      </c>
      <c r="J78" s="13">
        <v>5.0</v>
      </c>
      <c r="K78" s="13" t="s">
        <v>62</v>
      </c>
      <c r="L78" s="13">
        <v>4.0</v>
      </c>
      <c r="M78" s="13" t="s">
        <v>56</v>
      </c>
      <c r="N78" s="13" t="s">
        <v>44</v>
      </c>
      <c r="O78" s="13" t="s">
        <v>29</v>
      </c>
      <c r="P78" s="13" t="s">
        <v>30</v>
      </c>
      <c r="Q78" s="13" t="s">
        <v>31</v>
      </c>
      <c r="R78" s="13">
        <v>2.0</v>
      </c>
      <c r="S78" s="13">
        <v>3.0</v>
      </c>
    </row>
    <row r="79" ht="14.25" customHeight="1">
      <c r="A79" s="12">
        <v>24421.0</v>
      </c>
      <c r="B79" s="13">
        <f t="array" ref="B79">XLOOKUP(D79,'Analisis para entender satisfac'!$B$3:$B$22,'Analisis para entender satisfac'!$A$3:$A$22,)</f>
        <v>6</v>
      </c>
      <c r="C79" s="13" t="s">
        <v>72</v>
      </c>
      <c r="D79" s="13" t="s">
        <v>72</v>
      </c>
      <c r="E79" s="13" t="s">
        <v>48</v>
      </c>
      <c r="F79" s="13" t="s">
        <v>41</v>
      </c>
      <c r="G79" s="13">
        <v>3.0</v>
      </c>
      <c r="H79" s="13" t="s">
        <v>64</v>
      </c>
      <c r="I79" s="13" t="s">
        <v>43</v>
      </c>
      <c r="J79" s="13">
        <v>4.0</v>
      </c>
      <c r="K79" s="13" t="s">
        <v>62</v>
      </c>
      <c r="L79" s="13">
        <v>4.0</v>
      </c>
      <c r="M79" s="13" t="s">
        <v>60</v>
      </c>
      <c r="N79" s="14" t="s">
        <v>28</v>
      </c>
      <c r="O79" s="13" t="s">
        <v>29</v>
      </c>
      <c r="P79" s="13" t="s">
        <v>29</v>
      </c>
      <c r="Q79" s="13" t="s">
        <v>29</v>
      </c>
      <c r="R79" s="13">
        <v>2.0</v>
      </c>
      <c r="S79" s="13">
        <v>3.0</v>
      </c>
    </row>
    <row r="80" ht="14.25" customHeight="1">
      <c r="A80" s="12">
        <v>27111.0</v>
      </c>
      <c r="B80" s="13">
        <f t="array" ref="B80">XLOOKUP(D80,'Analisis para entender satisfac'!$B$3:$B$22,'Analisis para entender satisfac'!$A$3:$A$22,)</f>
        <v>5</v>
      </c>
      <c r="C80" s="13" t="s">
        <v>70</v>
      </c>
      <c r="D80" s="13" t="s">
        <v>70</v>
      </c>
      <c r="E80" s="13" t="s">
        <v>22</v>
      </c>
      <c r="F80" s="13" t="s">
        <v>23</v>
      </c>
      <c r="G80" s="13">
        <v>1.0</v>
      </c>
      <c r="H80" s="13" t="s">
        <v>79</v>
      </c>
      <c r="I80" s="13" t="s">
        <v>84</v>
      </c>
      <c r="J80" s="13">
        <v>4.0</v>
      </c>
      <c r="K80" s="13" t="s">
        <v>51</v>
      </c>
      <c r="L80" s="13">
        <v>5.0</v>
      </c>
      <c r="M80" s="13" t="s">
        <v>60</v>
      </c>
      <c r="N80" s="13" t="s">
        <v>44</v>
      </c>
      <c r="O80" s="13" t="s">
        <v>29</v>
      </c>
      <c r="P80" s="13" t="s">
        <v>30</v>
      </c>
      <c r="Q80" s="13" t="s">
        <v>31</v>
      </c>
      <c r="R80" s="13">
        <v>3.0</v>
      </c>
      <c r="S80" s="13">
        <v>4.0</v>
      </c>
    </row>
    <row r="81" ht="14.25" customHeight="1">
      <c r="A81" s="12">
        <v>33813.0</v>
      </c>
      <c r="B81" s="13">
        <f t="array" ref="B81">XLOOKUP(D81,'Analisis para entender satisfac'!$B$3:$B$22,'Analisis para entender satisfac'!$A$3:$A$22,)</f>
        <v>2</v>
      </c>
      <c r="C81" s="13" t="s">
        <v>45</v>
      </c>
      <c r="D81" s="13" t="s">
        <v>45</v>
      </c>
      <c r="E81" s="13" t="s">
        <v>48</v>
      </c>
      <c r="F81" s="13" t="s">
        <v>41</v>
      </c>
      <c r="G81" s="13">
        <v>1.0</v>
      </c>
      <c r="H81" s="13" t="s">
        <v>42</v>
      </c>
      <c r="I81" s="13" t="s">
        <v>25</v>
      </c>
      <c r="J81" s="13">
        <v>4.0</v>
      </c>
      <c r="K81" s="13" t="s">
        <v>62</v>
      </c>
      <c r="L81" s="13">
        <v>3.0</v>
      </c>
      <c r="M81" s="13" t="s">
        <v>27</v>
      </c>
      <c r="N81" s="13" t="s">
        <v>28</v>
      </c>
      <c r="O81" s="13" t="s">
        <v>29</v>
      </c>
      <c r="P81" s="13" t="s">
        <v>29</v>
      </c>
      <c r="Q81" s="13" t="s">
        <v>31</v>
      </c>
      <c r="R81" s="13">
        <v>2.0</v>
      </c>
      <c r="S81" s="13">
        <v>5.0</v>
      </c>
    </row>
    <row r="82" ht="14.25" customHeight="1">
      <c r="A82" s="12">
        <v>20159.0</v>
      </c>
      <c r="B82" s="13">
        <f t="array" ref="B82">XLOOKUP(D82,'Analisis para entender satisfac'!$B$3:$B$22,'Analisis para entender satisfac'!$A$3:$A$22,)</f>
        <v>1</v>
      </c>
      <c r="C82" s="13" t="s">
        <v>39</v>
      </c>
      <c r="D82" s="13" t="s">
        <v>39</v>
      </c>
      <c r="E82" s="13" t="s">
        <v>48</v>
      </c>
      <c r="F82" s="13" t="s">
        <v>41</v>
      </c>
      <c r="G82" s="13">
        <v>2.0</v>
      </c>
      <c r="H82" s="13" t="s">
        <v>77</v>
      </c>
      <c r="I82" s="13" t="s">
        <v>83</v>
      </c>
      <c r="J82" s="13">
        <v>5.0</v>
      </c>
      <c r="K82" s="14" t="s">
        <v>51</v>
      </c>
      <c r="L82" s="13">
        <v>5.0</v>
      </c>
      <c r="M82" s="13" t="s">
        <v>36</v>
      </c>
      <c r="N82" s="13" t="s">
        <v>44</v>
      </c>
      <c r="O82" s="13" t="s">
        <v>30</v>
      </c>
      <c r="P82" s="13" t="s">
        <v>29</v>
      </c>
      <c r="Q82" s="13" t="s">
        <v>29</v>
      </c>
      <c r="R82" s="13">
        <v>2.0</v>
      </c>
      <c r="S82" s="13">
        <v>3.0</v>
      </c>
    </row>
    <row r="83" ht="14.25" customHeight="1">
      <c r="A83" s="12">
        <v>37288.0</v>
      </c>
      <c r="B83" s="13">
        <f t="array" ref="B83">XLOOKUP(D83,'Analisis para entender satisfac'!$B$3:$B$22,'Analisis para entender satisfac'!$A$3:$A$22,)</f>
        <v>2</v>
      </c>
      <c r="C83" s="13" t="s">
        <v>45</v>
      </c>
      <c r="D83" s="13" t="s">
        <v>45</v>
      </c>
      <c r="E83" s="13" t="s">
        <v>48</v>
      </c>
      <c r="F83" s="13" t="s">
        <v>41</v>
      </c>
      <c r="G83" s="13">
        <v>1.0</v>
      </c>
      <c r="H83" s="13" t="s">
        <v>68</v>
      </c>
      <c r="I83" s="13" t="s">
        <v>25</v>
      </c>
      <c r="J83" s="13">
        <v>4.0</v>
      </c>
      <c r="K83" s="14" t="s">
        <v>46</v>
      </c>
      <c r="L83" s="13">
        <v>1.0</v>
      </c>
      <c r="M83" s="13" t="s">
        <v>56</v>
      </c>
      <c r="N83" s="14" t="s">
        <v>59</v>
      </c>
      <c r="O83" s="13" t="s">
        <v>29</v>
      </c>
      <c r="P83" s="13" t="s">
        <v>30</v>
      </c>
      <c r="Q83" s="13" t="s">
        <v>31</v>
      </c>
      <c r="R83" s="13">
        <v>1.0</v>
      </c>
      <c r="S83" s="13">
        <v>4.0</v>
      </c>
    </row>
    <row r="84" ht="14.25" customHeight="1">
      <c r="A84" s="12">
        <v>26336.0</v>
      </c>
      <c r="B84" s="13">
        <f t="array" ref="B84">XLOOKUP(D84,'Analisis para entender satisfac'!$B$3:$B$22,'Analisis para entender satisfac'!$A$3:$A$22,)</f>
        <v>2</v>
      </c>
      <c r="C84" s="13" t="s">
        <v>67</v>
      </c>
      <c r="D84" s="13" t="s">
        <v>67</v>
      </c>
      <c r="E84" s="13" t="s">
        <v>48</v>
      </c>
      <c r="F84" s="13" t="s">
        <v>23</v>
      </c>
      <c r="G84" s="13">
        <v>1.0</v>
      </c>
      <c r="H84" s="13" t="s">
        <v>77</v>
      </c>
      <c r="I84" s="14" t="s">
        <v>25</v>
      </c>
      <c r="J84" s="13">
        <v>4.0</v>
      </c>
      <c r="K84" s="13" t="s">
        <v>26</v>
      </c>
      <c r="L84" s="13">
        <v>5.0</v>
      </c>
      <c r="M84" s="14" t="s">
        <v>36</v>
      </c>
      <c r="N84" s="14" t="s">
        <v>28</v>
      </c>
      <c r="O84" s="13" t="s">
        <v>29</v>
      </c>
      <c r="P84" s="13" t="s">
        <v>30</v>
      </c>
      <c r="Q84" s="13" t="s">
        <v>29</v>
      </c>
      <c r="R84" s="13">
        <v>1.0</v>
      </c>
      <c r="S84" s="13">
        <v>5.0</v>
      </c>
    </row>
    <row r="85" ht="14.25" customHeight="1">
      <c r="A85" s="12">
        <v>34004.0</v>
      </c>
      <c r="B85" s="13">
        <f t="array" ref="B85">XLOOKUP(D85,'Analisis para entender satisfac'!$B$3:$B$22,'Analisis para entender satisfac'!$A$3:$A$22,)</f>
        <v>3</v>
      </c>
      <c r="C85" s="13" t="s">
        <v>76</v>
      </c>
      <c r="D85" s="13" t="s">
        <v>76</v>
      </c>
      <c r="E85" s="13" t="s">
        <v>34</v>
      </c>
      <c r="F85" s="13" t="s">
        <v>53</v>
      </c>
      <c r="G85" s="13">
        <v>3.0</v>
      </c>
      <c r="H85" s="13" t="s">
        <v>35</v>
      </c>
      <c r="I85" s="14" t="s">
        <v>25</v>
      </c>
      <c r="J85" s="13">
        <v>4.0</v>
      </c>
      <c r="K85" s="13" t="s">
        <v>55</v>
      </c>
      <c r="L85" s="13">
        <v>4.0</v>
      </c>
      <c r="M85" s="13" t="s">
        <v>56</v>
      </c>
      <c r="N85" s="14" t="s">
        <v>37</v>
      </c>
      <c r="O85" s="13" t="s">
        <v>29</v>
      </c>
      <c r="P85" s="13" t="s">
        <v>29</v>
      </c>
      <c r="Q85" s="13" t="s">
        <v>31</v>
      </c>
      <c r="R85" s="13">
        <v>2.0</v>
      </c>
      <c r="S85" s="13">
        <v>4.0</v>
      </c>
    </row>
    <row r="86" ht="14.25" customHeight="1">
      <c r="A86" s="12">
        <v>26611.0</v>
      </c>
      <c r="B86" s="13">
        <f t="array" ref="B86">XLOOKUP(D86,'Analisis para entender satisfac'!$B$3:$B$22,'Analisis para entender satisfac'!$A$3:$A$22,)</f>
        <v>2</v>
      </c>
      <c r="C86" s="13" t="s">
        <v>45</v>
      </c>
      <c r="D86" s="13" t="s">
        <v>45</v>
      </c>
      <c r="E86" s="13" t="s">
        <v>22</v>
      </c>
      <c r="F86" s="13" t="s">
        <v>41</v>
      </c>
      <c r="G86" s="13">
        <v>4.0</v>
      </c>
      <c r="H86" s="13" t="s">
        <v>24</v>
      </c>
      <c r="I86" s="13" t="s">
        <v>84</v>
      </c>
      <c r="J86" s="13">
        <v>5.0</v>
      </c>
      <c r="K86" s="14" t="s">
        <v>51</v>
      </c>
      <c r="L86" s="13">
        <v>4.0</v>
      </c>
      <c r="M86" s="13" t="s">
        <v>56</v>
      </c>
      <c r="N86" s="13" t="s">
        <v>44</v>
      </c>
      <c r="O86" s="13" t="s">
        <v>29</v>
      </c>
      <c r="P86" s="13" t="s">
        <v>29</v>
      </c>
      <c r="Q86" s="13" t="s">
        <v>29</v>
      </c>
      <c r="R86" s="13">
        <v>4.0</v>
      </c>
      <c r="S86" s="13">
        <v>3.0</v>
      </c>
    </row>
    <row r="87" ht="14.25" customHeight="1">
      <c r="A87" s="12">
        <v>31657.0</v>
      </c>
      <c r="B87" s="13">
        <f t="array" ref="B87">XLOOKUP(D87,'Analisis para entender satisfac'!$B$3:$B$22,'Analisis para entender satisfac'!$A$3:$A$22,)</f>
        <v>2</v>
      </c>
      <c r="C87" s="13" t="s">
        <v>45</v>
      </c>
      <c r="D87" s="13" t="s">
        <v>45</v>
      </c>
      <c r="E87" s="13" t="s">
        <v>48</v>
      </c>
      <c r="F87" s="13" t="s">
        <v>23</v>
      </c>
      <c r="G87" s="13">
        <v>1.0</v>
      </c>
      <c r="H87" s="13" t="s">
        <v>50</v>
      </c>
      <c r="I87" s="14" t="s">
        <v>25</v>
      </c>
      <c r="J87" s="13">
        <v>2.0</v>
      </c>
      <c r="K87" s="13" t="s">
        <v>74</v>
      </c>
      <c r="L87" s="13">
        <v>4.0</v>
      </c>
      <c r="M87" s="13" t="s">
        <v>60</v>
      </c>
      <c r="N87" s="13" t="s">
        <v>28</v>
      </c>
      <c r="O87" s="13" t="s">
        <v>29</v>
      </c>
      <c r="P87" s="13" t="s">
        <v>30</v>
      </c>
      <c r="Q87" s="13" t="s">
        <v>31</v>
      </c>
      <c r="R87" s="13">
        <v>1.0</v>
      </c>
      <c r="S87" s="13">
        <v>1.0</v>
      </c>
    </row>
    <row r="88" ht="14.25" customHeight="1">
      <c r="A88" s="12">
        <v>34147.0</v>
      </c>
      <c r="B88" s="13">
        <f t="array" ref="B88">XLOOKUP(D88,'Analisis para entender satisfac'!$B$3:$B$22,'Analisis para entender satisfac'!$A$3:$A$22,)</f>
        <v>1</v>
      </c>
      <c r="C88" s="13" t="s">
        <v>39</v>
      </c>
      <c r="D88" s="13" t="s">
        <v>39</v>
      </c>
      <c r="E88" s="13" t="s">
        <v>40</v>
      </c>
      <c r="F88" s="13" t="s">
        <v>41</v>
      </c>
      <c r="G88" s="13">
        <v>5.0</v>
      </c>
      <c r="H88" s="13" t="s">
        <v>50</v>
      </c>
      <c r="I88" s="14" t="s">
        <v>25</v>
      </c>
      <c r="J88" s="13">
        <v>1.0</v>
      </c>
      <c r="K88" s="13" t="s">
        <v>55</v>
      </c>
      <c r="L88" s="13">
        <v>4.0</v>
      </c>
      <c r="M88" s="14" t="s">
        <v>36</v>
      </c>
      <c r="N88" s="13" t="s">
        <v>28</v>
      </c>
      <c r="O88" s="13" t="s">
        <v>29</v>
      </c>
      <c r="P88" s="13" t="s">
        <v>29</v>
      </c>
      <c r="Q88" s="13" t="s">
        <v>29</v>
      </c>
      <c r="R88" s="13">
        <v>1.0</v>
      </c>
      <c r="S88" s="13">
        <v>2.0</v>
      </c>
    </row>
    <row r="89" ht="14.25" customHeight="1">
      <c r="A89" s="12">
        <v>35209.0</v>
      </c>
      <c r="B89" s="13">
        <f t="array" ref="B89">XLOOKUP(D89,'Analisis para entender satisfac'!$B$3:$B$22,'Analisis para entender satisfac'!$A$3:$A$22,)</f>
        <v>5</v>
      </c>
      <c r="C89" s="13" t="s">
        <v>70</v>
      </c>
      <c r="D89" s="13" t="s">
        <v>70</v>
      </c>
      <c r="E89" s="13" t="s">
        <v>22</v>
      </c>
      <c r="F89" s="13" t="s">
        <v>23</v>
      </c>
      <c r="G89" s="13">
        <v>2.0</v>
      </c>
      <c r="H89" s="13" t="s">
        <v>42</v>
      </c>
      <c r="I89" s="13" t="s">
        <v>43</v>
      </c>
      <c r="J89" s="13">
        <v>3.0</v>
      </c>
      <c r="K89" s="13" t="s">
        <v>26</v>
      </c>
      <c r="L89" s="13">
        <v>3.0</v>
      </c>
      <c r="M89" s="13" t="s">
        <v>27</v>
      </c>
      <c r="N89" s="13" t="s">
        <v>44</v>
      </c>
      <c r="O89" s="13" t="s">
        <v>29</v>
      </c>
      <c r="P89" s="13" t="s">
        <v>30</v>
      </c>
      <c r="Q89" s="13" t="s">
        <v>31</v>
      </c>
      <c r="R89" s="13">
        <v>2.0</v>
      </c>
      <c r="S89" s="13">
        <v>4.0</v>
      </c>
    </row>
    <row r="90" ht="14.25" customHeight="1">
      <c r="A90" s="12">
        <v>24657.0</v>
      </c>
      <c r="B90" s="13">
        <f t="array" ref="B90">XLOOKUP(D90,'Analisis para entender satisfac'!$B$3:$B$22,'Analisis para entender satisfac'!$A$3:$A$22,)</f>
        <v>6</v>
      </c>
      <c r="C90" s="13" t="s">
        <v>66</v>
      </c>
      <c r="D90" s="13" t="s">
        <v>65</v>
      </c>
      <c r="E90" s="13" t="s">
        <v>34</v>
      </c>
      <c r="F90" s="13" t="s">
        <v>23</v>
      </c>
      <c r="G90" s="13">
        <v>2.0</v>
      </c>
      <c r="H90" s="13" t="s">
        <v>64</v>
      </c>
      <c r="I90" s="13" t="s">
        <v>84</v>
      </c>
      <c r="J90" s="13">
        <v>1.0</v>
      </c>
      <c r="K90" s="14" t="s">
        <v>46</v>
      </c>
      <c r="L90" s="13">
        <v>3.0</v>
      </c>
      <c r="M90" s="13" t="s">
        <v>56</v>
      </c>
      <c r="N90" s="13" t="s">
        <v>28</v>
      </c>
      <c r="O90" s="13" t="s">
        <v>29</v>
      </c>
      <c r="P90" s="13" t="s">
        <v>29</v>
      </c>
      <c r="Q90" s="13" t="s">
        <v>31</v>
      </c>
      <c r="R90" s="13">
        <v>2.0</v>
      </c>
      <c r="S90" s="13">
        <v>5.0</v>
      </c>
    </row>
    <row r="91" ht="14.25" customHeight="1">
      <c r="A91" s="12">
        <v>24746.0</v>
      </c>
      <c r="B91" s="13">
        <f t="array" ref="B91">XLOOKUP(D91,'Analisis para entender satisfac'!$B$3:$B$22,'Analisis para entender satisfac'!$A$3:$A$22,)</f>
        <v>6</v>
      </c>
      <c r="C91" s="13" t="s">
        <v>66</v>
      </c>
      <c r="D91" s="13" t="s">
        <v>65</v>
      </c>
      <c r="E91" s="13" t="s">
        <v>22</v>
      </c>
      <c r="F91" s="13" t="s">
        <v>23</v>
      </c>
      <c r="G91" s="13">
        <v>2.0</v>
      </c>
      <c r="H91" s="13" t="s">
        <v>68</v>
      </c>
      <c r="I91" s="13" t="s">
        <v>43</v>
      </c>
      <c r="J91" s="13">
        <v>3.0</v>
      </c>
      <c r="K91" s="13" t="s">
        <v>62</v>
      </c>
      <c r="L91" s="13">
        <v>4.0</v>
      </c>
      <c r="M91" s="13" t="s">
        <v>60</v>
      </c>
      <c r="N91" s="13" t="s">
        <v>28</v>
      </c>
      <c r="O91" s="13" t="s">
        <v>29</v>
      </c>
      <c r="P91" s="13" t="s">
        <v>30</v>
      </c>
      <c r="Q91" s="13" t="s">
        <v>31</v>
      </c>
      <c r="R91" s="13">
        <v>2.0</v>
      </c>
      <c r="S91" s="13">
        <v>3.0</v>
      </c>
    </row>
    <row r="92" ht="14.25" customHeight="1">
      <c r="A92" s="12">
        <v>18601.0</v>
      </c>
      <c r="B92" s="13">
        <f t="array" ref="B92">XLOOKUP(D92,'Analisis para entender satisfac'!$B$3:$B$22,'Analisis para entender satisfac'!$A$3:$A$22,)</f>
        <v>1</v>
      </c>
      <c r="C92" s="13" t="s">
        <v>52</v>
      </c>
      <c r="D92" s="13" t="s">
        <v>52</v>
      </c>
      <c r="E92" s="13" t="s">
        <v>34</v>
      </c>
      <c r="F92" s="13" t="s">
        <v>53</v>
      </c>
      <c r="G92" s="13">
        <v>1.0</v>
      </c>
      <c r="H92" s="13" t="s">
        <v>54</v>
      </c>
      <c r="I92" s="13" t="s">
        <v>25</v>
      </c>
      <c r="J92" s="13">
        <v>5.0</v>
      </c>
      <c r="K92" s="13" t="s">
        <v>71</v>
      </c>
      <c r="L92" s="13">
        <v>1.0</v>
      </c>
      <c r="M92" s="13" t="s">
        <v>27</v>
      </c>
      <c r="N92" s="13" t="s">
        <v>44</v>
      </c>
      <c r="O92" s="13" t="s">
        <v>29</v>
      </c>
      <c r="P92" s="13" t="s">
        <v>29</v>
      </c>
      <c r="Q92" s="13" t="s">
        <v>29</v>
      </c>
      <c r="R92" s="13">
        <v>1.0</v>
      </c>
      <c r="S92" s="13">
        <v>5.0</v>
      </c>
    </row>
    <row r="93" ht="14.25" customHeight="1">
      <c r="A93" s="12">
        <v>23033.0</v>
      </c>
      <c r="B93" s="13">
        <f t="array" ref="B93">XLOOKUP(D93,'Analisis para entender satisfac'!$B$3:$B$22,'Analisis para entender satisfac'!$A$3:$A$22,)</f>
        <v>2</v>
      </c>
      <c r="C93" s="13" t="s">
        <v>38</v>
      </c>
      <c r="D93" s="13" t="s">
        <v>38</v>
      </c>
      <c r="E93" s="13" t="s">
        <v>22</v>
      </c>
      <c r="F93" s="13" t="s">
        <v>23</v>
      </c>
      <c r="G93" s="13">
        <v>5.0</v>
      </c>
      <c r="H93" s="13" t="s">
        <v>79</v>
      </c>
      <c r="I93" s="13" t="s">
        <v>43</v>
      </c>
      <c r="J93" s="13">
        <v>5.0</v>
      </c>
      <c r="K93" s="13" t="s">
        <v>58</v>
      </c>
      <c r="L93" s="13">
        <v>5.0</v>
      </c>
      <c r="M93" s="13" t="s">
        <v>36</v>
      </c>
      <c r="N93" s="13" t="s">
        <v>59</v>
      </c>
      <c r="O93" s="13" t="s">
        <v>29</v>
      </c>
      <c r="P93" s="13" t="s">
        <v>30</v>
      </c>
      <c r="Q93" s="13" t="s">
        <v>31</v>
      </c>
      <c r="R93" s="13">
        <v>2.0</v>
      </c>
      <c r="S93" s="13">
        <v>3.0</v>
      </c>
    </row>
    <row r="94" ht="14.25" customHeight="1">
      <c r="A94" s="12">
        <v>32082.0</v>
      </c>
      <c r="B94" s="13">
        <f t="array" ref="B94">XLOOKUP(D94,'Analisis para entender satisfac'!$B$3:$B$22,'Analisis para entender satisfac'!$A$3:$A$22,)</f>
        <v>1</v>
      </c>
      <c r="C94" s="13" t="s">
        <v>38</v>
      </c>
      <c r="D94" s="13" t="s">
        <v>39</v>
      </c>
      <c r="E94" s="13" t="s">
        <v>40</v>
      </c>
      <c r="F94" s="13" t="s">
        <v>41</v>
      </c>
      <c r="G94" s="13">
        <v>1.0</v>
      </c>
      <c r="H94" s="13" t="s">
        <v>24</v>
      </c>
      <c r="I94" s="13" t="s">
        <v>25</v>
      </c>
      <c r="J94" s="13">
        <v>1.0</v>
      </c>
      <c r="K94" s="14" t="s">
        <v>51</v>
      </c>
      <c r="L94" s="13">
        <v>4.0</v>
      </c>
      <c r="M94" s="13" t="s">
        <v>60</v>
      </c>
      <c r="N94" s="13" t="s">
        <v>44</v>
      </c>
      <c r="O94" s="13" t="s">
        <v>29</v>
      </c>
      <c r="P94" s="13" t="s">
        <v>29</v>
      </c>
      <c r="Q94" s="13" t="s">
        <v>31</v>
      </c>
      <c r="R94" s="13">
        <v>5.0</v>
      </c>
      <c r="S94" s="13">
        <v>2.0</v>
      </c>
    </row>
    <row r="95" ht="14.25" customHeight="1">
      <c r="A95" s="12">
        <v>22787.0</v>
      </c>
      <c r="B95" s="13">
        <f t="array" ref="B95">XLOOKUP(D95,'Analisis para entender satisfac'!$B$3:$B$22,'Analisis para entender satisfac'!$A$3:$A$22,)</f>
        <v>4</v>
      </c>
      <c r="C95" s="13" t="s">
        <v>63</v>
      </c>
      <c r="D95" s="13" t="s">
        <v>63</v>
      </c>
      <c r="E95" s="13" t="s">
        <v>22</v>
      </c>
      <c r="F95" s="13" t="s">
        <v>41</v>
      </c>
      <c r="G95" s="13">
        <v>2.0</v>
      </c>
      <c r="H95" s="13" t="s">
        <v>50</v>
      </c>
      <c r="I95" s="14" t="s">
        <v>25</v>
      </c>
      <c r="J95" s="13">
        <v>2.0</v>
      </c>
      <c r="K95" s="13" t="s">
        <v>62</v>
      </c>
      <c r="L95" s="13">
        <v>3.0</v>
      </c>
      <c r="M95" s="14" t="s">
        <v>36</v>
      </c>
      <c r="N95" s="13" t="s">
        <v>28</v>
      </c>
      <c r="O95" s="13" t="s">
        <v>29</v>
      </c>
      <c r="P95" s="13" t="s">
        <v>29</v>
      </c>
      <c r="Q95" s="13" t="s">
        <v>31</v>
      </c>
      <c r="R95" s="13">
        <v>2.0</v>
      </c>
      <c r="S95" s="13">
        <v>2.0</v>
      </c>
    </row>
    <row r="96" ht="14.25" customHeight="1">
      <c r="A96" s="12">
        <v>35811.0</v>
      </c>
      <c r="B96" s="13">
        <f t="array" ref="B96">XLOOKUP(D96,'Analisis para entender satisfac'!$B$3:$B$22,'Analisis para entender satisfac'!$A$3:$A$22,)</f>
        <v>5</v>
      </c>
      <c r="C96" s="13" t="s">
        <v>78</v>
      </c>
      <c r="D96" s="13" t="s">
        <v>78</v>
      </c>
      <c r="E96" s="13" t="s">
        <v>22</v>
      </c>
      <c r="F96" s="13" t="s">
        <v>41</v>
      </c>
      <c r="G96" s="13">
        <v>1.0</v>
      </c>
      <c r="H96" s="13" t="s">
        <v>54</v>
      </c>
      <c r="I96" s="13" t="s">
        <v>43</v>
      </c>
      <c r="J96" s="13">
        <v>5.0</v>
      </c>
      <c r="K96" s="13" t="s">
        <v>55</v>
      </c>
      <c r="L96" s="13">
        <v>5.0</v>
      </c>
      <c r="M96" s="13" t="s">
        <v>56</v>
      </c>
      <c r="N96" s="14" t="s">
        <v>37</v>
      </c>
      <c r="O96" s="13" t="s">
        <v>29</v>
      </c>
      <c r="P96" s="13" t="s">
        <v>30</v>
      </c>
      <c r="Q96" s="13" t="s">
        <v>31</v>
      </c>
      <c r="R96" s="13">
        <v>1.0</v>
      </c>
      <c r="S96" s="13">
        <v>3.0</v>
      </c>
    </row>
    <row r="97" ht="14.25" customHeight="1">
      <c r="A97" s="12">
        <v>23260.0</v>
      </c>
      <c r="B97" s="13">
        <f t="array" ref="B97">XLOOKUP(D97,'Analisis para entender satisfac'!$B$3:$B$22,'Analisis para entender satisfac'!$A$3:$A$22,)</f>
        <v>4</v>
      </c>
      <c r="C97" s="13" t="s">
        <v>63</v>
      </c>
      <c r="D97" s="13" t="s">
        <v>63</v>
      </c>
      <c r="E97" s="13" t="s">
        <v>22</v>
      </c>
      <c r="F97" s="13" t="s">
        <v>41</v>
      </c>
      <c r="G97" s="13">
        <v>3.0</v>
      </c>
      <c r="H97" s="13" t="s">
        <v>50</v>
      </c>
      <c r="I97" s="14" t="s">
        <v>25</v>
      </c>
      <c r="J97" s="13">
        <v>1.0</v>
      </c>
      <c r="K97" s="14" t="s">
        <v>62</v>
      </c>
      <c r="L97" s="13">
        <v>4.0</v>
      </c>
      <c r="M97" s="14" t="s">
        <v>36</v>
      </c>
      <c r="N97" s="13" t="s">
        <v>44</v>
      </c>
      <c r="O97" s="13" t="s">
        <v>29</v>
      </c>
      <c r="P97" s="13" t="s">
        <v>30</v>
      </c>
      <c r="Q97" s="13" t="s">
        <v>29</v>
      </c>
      <c r="R97" s="13">
        <v>2.0</v>
      </c>
      <c r="S97" s="13">
        <v>2.0</v>
      </c>
    </row>
    <row r="98" ht="14.25" customHeight="1">
      <c r="A98" s="12">
        <v>22596.0</v>
      </c>
      <c r="B98" s="13">
        <f t="array" ref="B98">XLOOKUP(D98,'Analisis para entender satisfac'!$B$3:$B$22,'Analisis para entender satisfac'!$A$3:$A$22,)</f>
        <v>2</v>
      </c>
      <c r="C98" s="13" t="s">
        <v>38</v>
      </c>
      <c r="D98" s="13" t="s">
        <v>67</v>
      </c>
      <c r="E98" s="13" t="s">
        <v>34</v>
      </c>
      <c r="F98" s="13" t="s">
        <v>23</v>
      </c>
      <c r="G98" s="13">
        <v>1.0</v>
      </c>
      <c r="H98" s="13" t="s">
        <v>35</v>
      </c>
      <c r="I98" s="13" t="s">
        <v>43</v>
      </c>
      <c r="J98" s="13">
        <v>5.0</v>
      </c>
      <c r="K98" s="13" t="s">
        <v>62</v>
      </c>
      <c r="L98" s="13">
        <v>2.0</v>
      </c>
      <c r="M98" s="13" t="s">
        <v>56</v>
      </c>
      <c r="N98" s="14" t="s">
        <v>37</v>
      </c>
      <c r="O98" s="13" t="s">
        <v>29</v>
      </c>
      <c r="P98" s="13" t="s">
        <v>29</v>
      </c>
      <c r="Q98" s="13" t="s">
        <v>29</v>
      </c>
      <c r="R98" s="13">
        <v>2.0</v>
      </c>
      <c r="S98" s="13">
        <v>3.0</v>
      </c>
    </row>
    <row r="99" ht="14.25" customHeight="1">
      <c r="A99" s="12">
        <v>23471.0</v>
      </c>
      <c r="B99" s="13">
        <f t="array" ref="B99">XLOOKUP(D99,'Analisis para entender satisfac'!$B$3:$B$22,'Analisis para entender satisfac'!$A$3:$A$22,)</f>
        <v>5</v>
      </c>
      <c r="C99" s="13" t="s">
        <v>61</v>
      </c>
      <c r="D99" s="13" t="s">
        <v>61</v>
      </c>
      <c r="E99" s="13" t="s">
        <v>48</v>
      </c>
      <c r="F99" s="13" t="s">
        <v>41</v>
      </c>
      <c r="G99" s="13">
        <v>1.0</v>
      </c>
      <c r="H99" s="13" t="s">
        <v>49</v>
      </c>
      <c r="I99" s="13" t="s">
        <v>25</v>
      </c>
      <c r="J99" s="13">
        <v>5.0</v>
      </c>
      <c r="K99" s="13" t="s">
        <v>69</v>
      </c>
      <c r="L99" s="13">
        <v>3.0</v>
      </c>
      <c r="M99" s="14" t="s">
        <v>36</v>
      </c>
      <c r="N99" s="13" t="s">
        <v>44</v>
      </c>
      <c r="O99" s="13" t="s">
        <v>29</v>
      </c>
      <c r="P99" s="13" t="s">
        <v>29</v>
      </c>
      <c r="Q99" s="13" t="s">
        <v>29</v>
      </c>
      <c r="R99" s="13">
        <v>2.0</v>
      </c>
      <c r="S99" s="13">
        <v>3.0</v>
      </c>
    </row>
    <row r="100" ht="14.25" customHeight="1">
      <c r="A100" s="12">
        <v>34490.0</v>
      </c>
      <c r="B100" s="13">
        <f t="array" ref="B100">XLOOKUP(D100,'Analisis para entender satisfac'!$B$3:$B$22,'Analisis para entender satisfac'!$A$3:$A$22,)</f>
        <v>4</v>
      </c>
      <c r="C100" s="13" t="s">
        <v>21</v>
      </c>
      <c r="D100" s="13" t="s">
        <v>21</v>
      </c>
      <c r="E100" s="13" t="s">
        <v>22</v>
      </c>
      <c r="F100" s="13" t="s">
        <v>23</v>
      </c>
      <c r="G100" s="13">
        <v>1.0</v>
      </c>
      <c r="H100" s="13" t="s">
        <v>35</v>
      </c>
      <c r="I100" s="13" t="s">
        <v>43</v>
      </c>
      <c r="J100" s="13">
        <v>4.0</v>
      </c>
      <c r="K100" s="14" t="s">
        <v>55</v>
      </c>
      <c r="L100" s="13">
        <v>4.0</v>
      </c>
      <c r="M100" s="13" t="s">
        <v>60</v>
      </c>
      <c r="N100" s="13" t="s">
        <v>44</v>
      </c>
      <c r="O100" s="13" t="s">
        <v>29</v>
      </c>
      <c r="P100" s="13" t="s">
        <v>30</v>
      </c>
      <c r="Q100" s="13" t="s">
        <v>29</v>
      </c>
      <c r="R100" s="13">
        <v>2.0</v>
      </c>
      <c r="S100" s="13">
        <v>4.0</v>
      </c>
    </row>
    <row r="101" ht="14.25" customHeight="1">
      <c r="A101" s="12">
        <v>25483.0</v>
      </c>
      <c r="B101" s="13">
        <f t="array" ref="B101">XLOOKUP(D101,'Analisis para entender satisfac'!$B$3:$B$22,'Analisis para entender satisfac'!$A$3:$A$22,)</f>
        <v>6</v>
      </c>
      <c r="C101" s="13" t="s">
        <v>78</v>
      </c>
      <c r="D101" s="13" t="s">
        <v>72</v>
      </c>
      <c r="E101" s="13" t="s">
        <v>22</v>
      </c>
      <c r="F101" s="13" t="s">
        <v>41</v>
      </c>
      <c r="G101" s="13">
        <v>3.0</v>
      </c>
      <c r="H101" s="13" t="s">
        <v>35</v>
      </c>
      <c r="I101" s="13" t="s">
        <v>43</v>
      </c>
      <c r="J101" s="13">
        <v>3.0</v>
      </c>
      <c r="K101" s="13" t="s">
        <v>74</v>
      </c>
      <c r="L101" s="13">
        <v>4.0</v>
      </c>
      <c r="M101" s="13" t="s">
        <v>60</v>
      </c>
      <c r="N101" s="14" t="s">
        <v>28</v>
      </c>
      <c r="O101" s="13" t="s">
        <v>29</v>
      </c>
      <c r="P101" s="13" t="s">
        <v>29</v>
      </c>
      <c r="Q101" s="13" t="s">
        <v>31</v>
      </c>
      <c r="R101" s="13">
        <v>2.0</v>
      </c>
      <c r="S101" s="13">
        <v>5.0</v>
      </c>
    </row>
    <row r="102" ht="14.25" customHeight="1">
      <c r="A102" s="12" t="s">
        <v>88</v>
      </c>
      <c r="B102" s="13">
        <f t="array" ref="B102">XLOOKUP(D102,'Analisis para entender satisfac'!$B$3:$B$22,'Analisis para entender satisfac'!$A$3:$A$22,)</f>
        <v>5</v>
      </c>
      <c r="C102" s="13" t="s">
        <v>61</v>
      </c>
      <c r="D102" s="13" t="s">
        <v>61</v>
      </c>
      <c r="E102" s="13" t="s">
        <v>22</v>
      </c>
      <c r="F102" s="13" t="s">
        <v>41</v>
      </c>
      <c r="G102" s="13">
        <v>1.0</v>
      </c>
      <c r="H102" s="13" t="s">
        <v>50</v>
      </c>
      <c r="I102" s="14" t="s">
        <v>25</v>
      </c>
      <c r="J102" s="13">
        <v>2.0</v>
      </c>
      <c r="K102" s="13" t="s">
        <v>62</v>
      </c>
      <c r="L102" s="13">
        <v>4.0</v>
      </c>
      <c r="M102" s="13" t="s">
        <v>36</v>
      </c>
      <c r="N102" s="13" t="s">
        <v>28</v>
      </c>
      <c r="O102" s="13" t="s">
        <v>29</v>
      </c>
      <c r="P102" s="13" t="s">
        <v>29</v>
      </c>
      <c r="Q102" s="13" t="s">
        <v>31</v>
      </c>
      <c r="R102" s="13">
        <v>2.0</v>
      </c>
      <c r="S102" s="13">
        <v>2.0</v>
      </c>
    </row>
    <row r="103" ht="14.25" customHeight="1">
      <c r="A103" s="12">
        <v>29805.0</v>
      </c>
      <c r="B103" s="13">
        <f t="array" ref="B103">XLOOKUP(D103,'Analisis para entender satisfac'!$B$3:$B$22,'Analisis para entender satisfac'!$A$3:$A$22,)</f>
        <v>5</v>
      </c>
      <c r="C103" s="13" t="s">
        <v>61</v>
      </c>
      <c r="D103" s="13" t="s">
        <v>61</v>
      </c>
      <c r="E103" s="13" t="s">
        <v>22</v>
      </c>
      <c r="F103" s="13" t="s">
        <v>41</v>
      </c>
      <c r="G103" s="13">
        <v>5.0</v>
      </c>
      <c r="H103" s="13" t="s">
        <v>54</v>
      </c>
      <c r="I103" s="13" t="s">
        <v>83</v>
      </c>
      <c r="J103" s="13">
        <v>4.0</v>
      </c>
      <c r="K103" s="13" t="s">
        <v>69</v>
      </c>
      <c r="L103" s="13">
        <v>1.0</v>
      </c>
      <c r="M103" s="13" t="s">
        <v>86</v>
      </c>
      <c r="N103" s="13" t="s">
        <v>28</v>
      </c>
      <c r="O103" s="13" t="s">
        <v>30</v>
      </c>
      <c r="P103" s="13" t="s">
        <v>29</v>
      </c>
      <c r="Q103" s="13" t="s">
        <v>31</v>
      </c>
      <c r="R103" s="13">
        <v>4.0</v>
      </c>
      <c r="S103" s="13">
        <v>4.0</v>
      </c>
    </row>
    <row r="104" ht="14.25" customHeight="1">
      <c r="A104" s="13" t="s">
        <v>89</v>
      </c>
      <c r="B104" s="13">
        <f t="array" ref="B104">XLOOKUP(D104,'Analisis para entender satisfac'!$B$3:$B$22,'Analisis para entender satisfac'!$A$3:$A$22,)</f>
        <v>3</v>
      </c>
      <c r="C104" s="13" t="s">
        <v>47</v>
      </c>
      <c r="D104" s="13" t="s">
        <v>76</v>
      </c>
      <c r="E104" s="13" t="s">
        <v>22</v>
      </c>
      <c r="F104" s="13" t="s">
        <v>53</v>
      </c>
      <c r="G104" s="13">
        <v>5.0</v>
      </c>
      <c r="H104" s="13" t="s">
        <v>35</v>
      </c>
      <c r="I104" s="13" t="s">
        <v>84</v>
      </c>
      <c r="J104" s="13">
        <v>5.0</v>
      </c>
      <c r="K104" s="13" t="s">
        <v>58</v>
      </c>
      <c r="L104" s="13">
        <v>4.0</v>
      </c>
      <c r="M104" s="13" t="s">
        <v>36</v>
      </c>
      <c r="N104" s="14" t="s">
        <v>37</v>
      </c>
      <c r="O104" s="13" t="s">
        <v>29</v>
      </c>
      <c r="P104" s="13" t="s">
        <v>30</v>
      </c>
      <c r="Q104" s="13" t="s">
        <v>29</v>
      </c>
      <c r="R104" s="13">
        <v>2.0</v>
      </c>
      <c r="S104" s="13">
        <v>3.0</v>
      </c>
    </row>
    <row r="105" ht="14.25" customHeight="1">
      <c r="A105" s="13" t="s">
        <v>90</v>
      </c>
      <c r="B105" s="13">
        <f t="array" ref="B105">XLOOKUP(D105,'Analisis para entender satisfac'!$B$3:$B$22,'Analisis para entender satisfac'!$A$3:$A$22,)</f>
        <v>5</v>
      </c>
      <c r="C105" s="13" t="s">
        <v>82</v>
      </c>
      <c r="D105" s="13" t="s">
        <v>82</v>
      </c>
      <c r="E105" s="13" t="s">
        <v>48</v>
      </c>
      <c r="F105" s="13" t="s">
        <v>53</v>
      </c>
      <c r="G105" s="13">
        <v>1.0</v>
      </c>
      <c r="H105" s="13" t="s">
        <v>68</v>
      </c>
      <c r="I105" s="13" t="s">
        <v>84</v>
      </c>
      <c r="J105" s="13">
        <v>1.0</v>
      </c>
      <c r="K105" s="13" t="s">
        <v>55</v>
      </c>
      <c r="L105" s="13">
        <v>5.0</v>
      </c>
      <c r="M105" s="13" t="s">
        <v>56</v>
      </c>
      <c r="N105" s="13" t="s">
        <v>59</v>
      </c>
      <c r="O105" s="13" t="s">
        <v>29</v>
      </c>
      <c r="P105" s="13" t="s">
        <v>30</v>
      </c>
      <c r="Q105" s="13" t="s">
        <v>31</v>
      </c>
      <c r="R105" s="13">
        <v>2.0</v>
      </c>
      <c r="S105" s="13">
        <v>4.0</v>
      </c>
    </row>
    <row r="106" ht="14.25" customHeight="1">
      <c r="A106" s="13" t="s">
        <v>91</v>
      </c>
      <c r="B106" s="13">
        <f t="array" ref="B106">XLOOKUP(D106,'Analisis para entender satisfac'!$B$3:$B$22,'Analisis para entender satisfac'!$A$3:$A$22,)</f>
        <v>4</v>
      </c>
      <c r="C106" s="13" t="s">
        <v>21</v>
      </c>
      <c r="D106" s="13" t="s">
        <v>21</v>
      </c>
      <c r="E106" s="13" t="s">
        <v>48</v>
      </c>
      <c r="F106" s="13" t="s">
        <v>23</v>
      </c>
      <c r="G106" s="13">
        <v>2.0</v>
      </c>
      <c r="H106" s="13" t="s">
        <v>73</v>
      </c>
      <c r="I106" s="13" t="s">
        <v>84</v>
      </c>
      <c r="J106" s="13">
        <v>5.0</v>
      </c>
      <c r="K106" s="13" t="s">
        <v>69</v>
      </c>
      <c r="L106" s="13">
        <v>2.0</v>
      </c>
      <c r="M106" s="13" t="s">
        <v>60</v>
      </c>
      <c r="N106" s="13" t="s">
        <v>59</v>
      </c>
      <c r="O106" s="13" t="s">
        <v>29</v>
      </c>
      <c r="P106" s="13" t="s">
        <v>30</v>
      </c>
      <c r="Q106" s="13" t="s">
        <v>31</v>
      </c>
      <c r="R106" s="13">
        <v>1.0</v>
      </c>
      <c r="S106" s="13">
        <v>5.0</v>
      </c>
    </row>
    <row r="107" ht="14.25" customHeight="1">
      <c r="A107" s="12">
        <v>27124.0</v>
      </c>
      <c r="B107" s="13">
        <f t="array" ref="B107">XLOOKUP(D107,'Analisis para entender satisfac'!$B$3:$B$22,'Analisis para entender satisfac'!$A$3:$A$22,)</f>
        <v>3</v>
      </c>
      <c r="C107" s="13" t="s">
        <v>32</v>
      </c>
      <c r="D107" s="13" t="s">
        <v>76</v>
      </c>
      <c r="E107" s="13" t="s">
        <v>34</v>
      </c>
      <c r="F107" s="13" t="s">
        <v>53</v>
      </c>
      <c r="G107" s="13">
        <v>2.0</v>
      </c>
      <c r="H107" s="13" t="s">
        <v>54</v>
      </c>
      <c r="I107" s="13" t="s">
        <v>25</v>
      </c>
      <c r="J107" s="13">
        <v>5.0</v>
      </c>
      <c r="K107" s="13" t="s">
        <v>55</v>
      </c>
      <c r="L107" s="13">
        <v>5.0</v>
      </c>
      <c r="M107" s="13" t="s">
        <v>27</v>
      </c>
      <c r="N107" s="13" t="s">
        <v>37</v>
      </c>
      <c r="O107" s="13" t="s">
        <v>29</v>
      </c>
      <c r="P107" s="13" t="s">
        <v>29</v>
      </c>
      <c r="Q107" s="13" t="s">
        <v>31</v>
      </c>
      <c r="R107" s="13">
        <v>1.0</v>
      </c>
      <c r="S107" s="13">
        <v>5.0</v>
      </c>
    </row>
    <row r="108" ht="14.25" customHeight="1">
      <c r="A108" s="13" t="s">
        <v>92</v>
      </c>
      <c r="B108" s="13">
        <f t="array" ref="B108">XLOOKUP(D108,'Analisis para entender satisfac'!$B$3:$B$22,'Analisis para entender satisfac'!$A$3:$A$22,)</f>
        <v>1</v>
      </c>
      <c r="C108" s="13" t="s">
        <v>39</v>
      </c>
      <c r="D108" s="13" t="s">
        <v>39</v>
      </c>
      <c r="E108" s="13" t="s">
        <v>40</v>
      </c>
      <c r="F108" s="13" t="s">
        <v>41</v>
      </c>
      <c r="G108" s="13">
        <v>2.0</v>
      </c>
      <c r="H108" s="13" t="s">
        <v>50</v>
      </c>
      <c r="I108" s="13" t="s">
        <v>25</v>
      </c>
      <c r="J108" s="13">
        <v>4.0</v>
      </c>
      <c r="K108" s="13" t="s">
        <v>74</v>
      </c>
      <c r="L108" s="13">
        <v>4.0</v>
      </c>
      <c r="M108" s="13" t="s">
        <v>60</v>
      </c>
      <c r="N108" s="13" t="s">
        <v>28</v>
      </c>
      <c r="O108" s="13" t="s">
        <v>29</v>
      </c>
      <c r="P108" s="13" t="s">
        <v>29</v>
      </c>
      <c r="Q108" s="13" t="s">
        <v>31</v>
      </c>
      <c r="R108" s="13">
        <v>1.0</v>
      </c>
      <c r="S108" s="13">
        <v>1.0</v>
      </c>
    </row>
    <row r="109" ht="14.25" customHeight="1">
      <c r="A109" s="13" t="s">
        <v>93</v>
      </c>
      <c r="B109" s="13">
        <f t="array" ref="B109">XLOOKUP(D109,'Analisis para entender satisfac'!$B$3:$B$22,'Analisis para entender satisfac'!$A$3:$A$22,)</f>
        <v>1</v>
      </c>
      <c r="C109" s="13" t="s">
        <v>75</v>
      </c>
      <c r="D109" s="13" t="s">
        <v>75</v>
      </c>
      <c r="E109" s="13" t="s">
        <v>48</v>
      </c>
      <c r="F109" s="13" t="s">
        <v>41</v>
      </c>
      <c r="G109" s="13">
        <v>3.0</v>
      </c>
      <c r="H109" s="13" t="s">
        <v>50</v>
      </c>
      <c r="I109" s="13" t="s">
        <v>43</v>
      </c>
      <c r="J109" s="13">
        <v>2.0</v>
      </c>
      <c r="K109" s="13" t="s">
        <v>71</v>
      </c>
      <c r="L109" s="13">
        <v>5.0</v>
      </c>
      <c r="M109" s="14" t="s">
        <v>36</v>
      </c>
      <c r="N109" s="13" t="s">
        <v>28</v>
      </c>
      <c r="O109" s="13" t="s">
        <v>29</v>
      </c>
      <c r="P109" s="13" t="s">
        <v>30</v>
      </c>
      <c r="Q109" s="13" t="s">
        <v>31</v>
      </c>
      <c r="R109" s="13">
        <v>2.0</v>
      </c>
      <c r="S109" s="13">
        <v>2.0</v>
      </c>
    </row>
    <row r="110" ht="14.25" customHeight="1">
      <c r="A110" s="12">
        <v>23536.0</v>
      </c>
      <c r="B110" s="13">
        <f t="array" ref="B110">XLOOKUP(D110,'Analisis para entender satisfac'!$B$3:$B$22,'Analisis para entender satisfac'!$A$3:$A$22,)</f>
        <v>5</v>
      </c>
      <c r="C110" s="13" t="s">
        <v>70</v>
      </c>
      <c r="D110" s="13" t="s">
        <v>70</v>
      </c>
      <c r="E110" s="13" t="s">
        <v>22</v>
      </c>
      <c r="F110" s="13" t="s">
        <v>23</v>
      </c>
      <c r="G110" s="13">
        <v>2.0</v>
      </c>
      <c r="H110" s="13" t="s">
        <v>54</v>
      </c>
      <c r="I110" s="13" t="s">
        <v>83</v>
      </c>
      <c r="J110" s="13">
        <v>1.0</v>
      </c>
      <c r="K110" s="13" t="s">
        <v>58</v>
      </c>
      <c r="L110" s="13">
        <v>3.0</v>
      </c>
      <c r="M110" s="13" t="s">
        <v>60</v>
      </c>
      <c r="N110" s="14" t="s">
        <v>28</v>
      </c>
      <c r="O110" s="13" t="s">
        <v>29</v>
      </c>
      <c r="P110" s="13" t="s">
        <v>30</v>
      </c>
      <c r="Q110" s="13" t="s">
        <v>31</v>
      </c>
      <c r="R110" s="13">
        <v>2.0</v>
      </c>
      <c r="S110" s="13">
        <v>4.0</v>
      </c>
    </row>
    <row r="111" ht="14.25" customHeight="1">
      <c r="A111" s="12">
        <v>24629.0</v>
      </c>
      <c r="B111" s="13">
        <f t="array" ref="B111">XLOOKUP(D111,'Analisis para entender satisfac'!$B$3:$B$22,'Analisis para entender satisfac'!$A$3:$A$22,)</f>
        <v>6</v>
      </c>
      <c r="C111" s="13" t="s">
        <v>57</v>
      </c>
      <c r="D111" s="13" t="s">
        <v>57</v>
      </c>
      <c r="E111" s="13" t="s">
        <v>48</v>
      </c>
      <c r="F111" s="13" t="s">
        <v>23</v>
      </c>
      <c r="G111" s="13">
        <v>3.0</v>
      </c>
      <c r="H111" s="13" t="s">
        <v>79</v>
      </c>
      <c r="I111" s="14" t="s">
        <v>25</v>
      </c>
      <c r="J111" s="13">
        <v>5.0</v>
      </c>
      <c r="K111" s="14" t="s">
        <v>51</v>
      </c>
      <c r="L111" s="13">
        <v>4.0</v>
      </c>
      <c r="M111" s="13" t="s">
        <v>56</v>
      </c>
      <c r="N111" s="14" t="s">
        <v>59</v>
      </c>
      <c r="O111" s="13" t="s">
        <v>29</v>
      </c>
      <c r="P111" s="13" t="s">
        <v>30</v>
      </c>
      <c r="Q111" s="13" t="s">
        <v>31</v>
      </c>
      <c r="R111" s="13">
        <v>1.0</v>
      </c>
      <c r="S111" s="13">
        <v>4.0</v>
      </c>
    </row>
    <row r="112" ht="14.25" customHeight="1">
      <c r="A112" s="13" t="s">
        <v>94</v>
      </c>
      <c r="B112" s="13">
        <f t="array" ref="B112">XLOOKUP(D112,'Analisis para entender satisfac'!$B$3:$B$22,'Analisis para entender satisfac'!$A$3:$A$22,)</f>
        <v>4</v>
      </c>
      <c r="C112" s="13" t="s">
        <v>80</v>
      </c>
      <c r="D112" s="13" t="s">
        <v>80</v>
      </c>
      <c r="E112" s="13" t="s">
        <v>48</v>
      </c>
      <c r="F112" s="13" t="s">
        <v>41</v>
      </c>
      <c r="G112" s="13">
        <v>5.0</v>
      </c>
      <c r="H112" s="13" t="s">
        <v>77</v>
      </c>
      <c r="I112" s="14" t="s">
        <v>25</v>
      </c>
      <c r="J112" s="13">
        <v>4.0</v>
      </c>
      <c r="K112" s="14" t="s">
        <v>55</v>
      </c>
      <c r="L112" s="13">
        <v>4.0</v>
      </c>
      <c r="M112" s="13" t="s">
        <v>60</v>
      </c>
      <c r="N112" s="13" t="s">
        <v>59</v>
      </c>
      <c r="O112" s="13" t="s">
        <v>29</v>
      </c>
      <c r="P112" s="13" t="s">
        <v>29</v>
      </c>
      <c r="Q112" s="13" t="s">
        <v>29</v>
      </c>
      <c r="R112" s="13">
        <v>3.0</v>
      </c>
      <c r="S112" s="13">
        <v>2.0</v>
      </c>
    </row>
    <row r="113" ht="14.25" customHeight="1">
      <c r="A113" s="12">
        <v>29133.0</v>
      </c>
      <c r="B113" s="13">
        <f t="array" ref="B113">XLOOKUP(D113,'Analisis para entender satisfac'!$B$3:$B$22,'Analisis para entender satisfac'!$A$3:$A$22,)</f>
        <v>3</v>
      </c>
      <c r="C113" s="13" t="s">
        <v>76</v>
      </c>
      <c r="D113" s="13" t="s">
        <v>76</v>
      </c>
      <c r="E113" s="13" t="s">
        <v>48</v>
      </c>
      <c r="F113" s="13" t="s">
        <v>53</v>
      </c>
      <c r="G113" s="13">
        <v>4.0</v>
      </c>
      <c r="H113" s="13" t="s">
        <v>54</v>
      </c>
      <c r="I113" s="13" t="s">
        <v>43</v>
      </c>
      <c r="J113" s="13">
        <v>4.0</v>
      </c>
      <c r="K113" s="13" t="s">
        <v>51</v>
      </c>
      <c r="L113" s="13">
        <v>2.0</v>
      </c>
      <c r="M113" s="13" t="s">
        <v>60</v>
      </c>
      <c r="N113" s="13" t="s">
        <v>28</v>
      </c>
      <c r="O113" s="13" t="s">
        <v>29</v>
      </c>
      <c r="P113" s="13" t="s">
        <v>30</v>
      </c>
      <c r="Q113" s="13" t="s">
        <v>29</v>
      </c>
      <c r="R113" s="13">
        <v>1.0</v>
      </c>
      <c r="S113" s="13">
        <v>4.0</v>
      </c>
    </row>
    <row r="114" ht="14.25" customHeight="1">
      <c r="A114" s="13" t="s">
        <v>95</v>
      </c>
      <c r="B114" s="13">
        <f t="array" ref="B114">XLOOKUP(D114,'Analisis para entender satisfac'!$B$3:$B$22,'Analisis para entender satisfac'!$A$3:$A$22,)</f>
        <v>5</v>
      </c>
      <c r="C114" s="13" t="s">
        <v>78</v>
      </c>
      <c r="D114" s="13" t="s">
        <v>78</v>
      </c>
      <c r="E114" s="13" t="s">
        <v>22</v>
      </c>
      <c r="F114" s="13" t="s">
        <v>41</v>
      </c>
      <c r="G114" s="13">
        <v>4.0</v>
      </c>
      <c r="H114" s="13" t="s">
        <v>42</v>
      </c>
      <c r="I114" s="13" t="s">
        <v>25</v>
      </c>
      <c r="J114" s="13">
        <v>1.0</v>
      </c>
      <c r="K114" s="13" t="s">
        <v>46</v>
      </c>
      <c r="L114" s="13">
        <v>5.0</v>
      </c>
      <c r="M114" s="13" t="s">
        <v>27</v>
      </c>
      <c r="N114" s="13" t="s">
        <v>28</v>
      </c>
      <c r="O114" s="13" t="s">
        <v>30</v>
      </c>
      <c r="P114" s="13" t="s">
        <v>29</v>
      </c>
      <c r="Q114" s="13" t="s">
        <v>29</v>
      </c>
      <c r="R114" s="13">
        <v>5.0</v>
      </c>
      <c r="S114" s="13">
        <v>5.0</v>
      </c>
    </row>
    <row r="115" ht="14.25" customHeight="1">
      <c r="A115" s="13" t="s">
        <v>96</v>
      </c>
      <c r="B115" s="13">
        <f t="array" ref="B115">XLOOKUP(D115,'Analisis para entender satisfac'!$B$3:$B$22,'Analisis para entender satisfac'!$A$3:$A$22,)</f>
        <v>4</v>
      </c>
      <c r="C115" s="13" t="s">
        <v>21</v>
      </c>
      <c r="D115" s="13" t="s">
        <v>21</v>
      </c>
      <c r="E115" s="13" t="s">
        <v>22</v>
      </c>
      <c r="F115" s="13" t="s">
        <v>23</v>
      </c>
      <c r="G115" s="13">
        <v>3.0</v>
      </c>
      <c r="H115" s="13" t="s">
        <v>49</v>
      </c>
      <c r="I115" s="14" t="s">
        <v>25</v>
      </c>
      <c r="J115" s="13">
        <v>5.0</v>
      </c>
      <c r="K115" s="14" t="s">
        <v>55</v>
      </c>
      <c r="L115" s="13">
        <v>5.0</v>
      </c>
      <c r="M115" s="13" t="s">
        <v>27</v>
      </c>
      <c r="N115" s="14" t="s">
        <v>28</v>
      </c>
      <c r="O115" s="13" t="s">
        <v>29</v>
      </c>
      <c r="P115" s="13" t="s">
        <v>30</v>
      </c>
      <c r="Q115" s="13" t="s">
        <v>31</v>
      </c>
      <c r="R115" s="13">
        <v>4.0</v>
      </c>
      <c r="S115" s="13">
        <v>2.0</v>
      </c>
    </row>
    <row r="116" ht="14.25" customHeight="1">
      <c r="A116" s="12">
        <v>33733.0</v>
      </c>
      <c r="B116" s="13">
        <f t="array" ref="B116">XLOOKUP(D116,'Analisis para entender satisfac'!$B$3:$B$22,'Analisis para entender satisfac'!$A$3:$A$22,)</f>
        <v>1</v>
      </c>
      <c r="C116" s="13" t="s">
        <v>38</v>
      </c>
      <c r="D116" s="13" t="s">
        <v>39</v>
      </c>
      <c r="E116" s="13" t="s">
        <v>34</v>
      </c>
      <c r="F116" s="13" t="s">
        <v>41</v>
      </c>
      <c r="G116" s="13">
        <v>1.0</v>
      </c>
      <c r="H116" s="13" t="s">
        <v>42</v>
      </c>
      <c r="I116" s="13" t="s">
        <v>43</v>
      </c>
      <c r="J116" s="13">
        <v>5.0</v>
      </c>
      <c r="K116" s="13" t="s">
        <v>58</v>
      </c>
      <c r="L116" s="13">
        <v>4.0</v>
      </c>
      <c r="M116" s="13" t="s">
        <v>27</v>
      </c>
      <c r="N116" s="13" t="s">
        <v>44</v>
      </c>
      <c r="O116" s="13" t="s">
        <v>29</v>
      </c>
      <c r="P116" s="13" t="s">
        <v>30</v>
      </c>
      <c r="Q116" s="13" t="s">
        <v>29</v>
      </c>
      <c r="R116" s="13">
        <v>2.0</v>
      </c>
      <c r="S116" s="13">
        <v>3.0</v>
      </c>
    </row>
    <row r="117" ht="14.25" customHeight="1">
      <c r="A117" s="13" t="s">
        <v>97</v>
      </c>
      <c r="B117" s="13">
        <f t="array" ref="B117">XLOOKUP(D117,'Analisis para entender satisfac'!$B$3:$B$22,'Analisis para entender satisfac'!$A$3:$A$22,)</f>
        <v>5</v>
      </c>
      <c r="C117" s="13" t="s">
        <v>82</v>
      </c>
      <c r="D117" s="13" t="s">
        <v>82</v>
      </c>
      <c r="E117" s="13" t="s">
        <v>48</v>
      </c>
      <c r="F117" s="13" t="s">
        <v>53</v>
      </c>
      <c r="G117" s="13">
        <v>1.0</v>
      </c>
      <c r="H117" s="13" t="s">
        <v>50</v>
      </c>
      <c r="I117" s="14" t="s">
        <v>25</v>
      </c>
      <c r="J117" s="13">
        <v>4.0</v>
      </c>
      <c r="K117" s="13" t="s">
        <v>74</v>
      </c>
      <c r="L117" s="13">
        <v>4.0</v>
      </c>
      <c r="M117" s="13" t="s">
        <v>60</v>
      </c>
      <c r="N117" s="13" t="s">
        <v>28</v>
      </c>
      <c r="O117" s="13" t="s">
        <v>29</v>
      </c>
      <c r="P117" s="13" t="s">
        <v>30</v>
      </c>
      <c r="Q117" s="13" t="s">
        <v>31</v>
      </c>
      <c r="R117" s="13">
        <v>2.0</v>
      </c>
      <c r="S117" s="13">
        <v>2.0</v>
      </c>
    </row>
    <row r="118" ht="14.25" customHeight="1">
      <c r="A118" s="13" t="s">
        <v>98</v>
      </c>
      <c r="B118" s="13">
        <f t="array" ref="B118">XLOOKUP(D118,'Analisis para entender satisfac'!$B$3:$B$22,'Analisis para entender satisfac'!$A$3:$A$22,)</f>
        <v>3</v>
      </c>
      <c r="C118" s="13" t="s">
        <v>76</v>
      </c>
      <c r="D118" s="13" t="s">
        <v>76</v>
      </c>
      <c r="E118" s="13" t="s">
        <v>48</v>
      </c>
      <c r="F118" s="13" t="s">
        <v>53</v>
      </c>
      <c r="G118" s="13">
        <v>2.0</v>
      </c>
      <c r="H118" s="13" t="s">
        <v>49</v>
      </c>
      <c r="I118" s="13" t="s">
        <v>43</v>
      </c>
      <c r="J118" s="13">
        <v>5.0</v>
      </c>
      <c r="K118" s="13" t="s">
        <v>55</v>
      </c>
      <c r="L118" s="13">
        <v>5.0</v>
      </c>
      <c r="M118" s="13" t="s">
        <v>86</v>
      </c>
      <c r="N118" s="13" t="s">
        <v>44</v>
      </c>
      <c r="O118" s="13" t="s">
        <v>29</v>
      </c>
      <c r="P118" s="13" t="s">
        <v>30</v>
      </c>
      <c r="Q118" s="13" t="s">
        <v>29</v>
      </c>
      <c r="R118" s="13">
        <v>2.0</v>
      </c>
      <c r="S118" s="13">
        <v>2.0</v>
      </c>
    </row>
    <row r="119" ht="14.25" customHeight="1">
      <c r="A119" s="12">
        <v>20827.0</v>
      </c>
      <c r="B119" s="13">
        <f t="array" ref="B119">XLOOKUP(D119,'Analisis para entender satisfac'!$B$3:$B$22,'Analisis para entender satisfac'!$A$3:$A$22,)</f>
        <v>6</v>
      </c>
      <c r="C119" s="13" t="s">
        <v>72</v>
      </c>
      <c r="D119" s="13" t="s">
        <v>72</v>
      </c>
      <c r="E119" s="13" t="s">
        <v>48</v>
      </c>
      <c r="F119" s="13" t="s">
        <v>41</v>
      </c>
      <c r="G119" s="13">
        <v>3.0</v>
      </c>
      <c r="H119" s="13" t="s">
        <v>79</v>
      </c>
      <c r="I119" s="14" t="s">
        <v>25</v>
      </c>
      <c r="J119" s="13">
        <v>3.0</v>
      </c>
      <c r="K119" s="14" t="s">
        <v>51</v>
      </c>
      <c r="L119" s="13">
        <v>4.0</v>
      </c>
      <c r="M119" s="13" t="s">
        <v>56</v>
      </c>
      <c r="N119" s="13" t="s">
        <v>44</v>
      </c>
      <c r="O119" s="13" t="s">
        <v>29</v>
      </c>
      <c r="P119" s="13" t="s">
        <v>29</v>
      </c>
      <c r="Q119" s="13" t="s">
        <v>29</v>
      </c>
      <c r="R119" s="13">
        <v>2.0</v>
      </c>
      <c r="S119" s="13">
        <v>5.0</v>
      </c>
    </row>
    <row r="120" ht="14.25" customHeight="1">
      <c r="A120" s="12">
        <v>37476.0</v>
      </c>
      <c r="B120" s="13">
        <f t="array" ref="B120">XLOOKUP(D120,'Analisis para entender satisfac'!$B$3:$B$22,'Analisis para entender satisfac'!$A$3:$A$22,)</f>
        <v>1</v>
      </c>
      <c r="C120" s="13" t="s">
        <v>75</v>
      </c>
      <c r="D120" s="13" t="s">
        <v>39</v>
      </c>
      <c r="E120" s="13" t="s">
        <v>34</v>
      </c>
      <c r="F120" s="13" t="s">
        <v>41</v>
      </c>
      <c r="G120" s="13">
        <v>4.0</v>
      </c>
      <c r="H120" s="13" t="s">
        <v>24</v>
      </c>
      <c r="I120" s="13" t="s">
        <v>43</v>
      </c>
      <c r="J120" s="13">
        <v>5.0</v>
      </c>
      <c r="K120" s="13" t="s">
        <v>55</v>
      </c>
      <c r="L120" s="13">
        <v>4.0</v>
      </c>
      <c r="M120" s="13" t="s">
        <v>60</v>
      </c>
      <c r="N120" s="13" t="s">
        <v>37</v>
      </c>
      <c r="O120" s="13" t="s">
        <v>29</v>
      </c>
      <c r="P120" s="13" t="s">
        <v>29</v>
      </c>
      <c r="Q120" s="13" t="s">
        <v>29</v>
      </c>
      <c r="R120" s="13">
        <v>3.0</v>
      </c>
      <c r="S120" s="13">
        <v>5.0</v>
      </c>
    </row>
    <row r="121" ht="14.25" customHeight="1">
      <c r="A121" s="13" t="s">
        <v>99</v>
      </c>
      <c r="B121" s="13">
        <f t="array" ref="B121">XLOOKUP(D121,'Analisis para entender satisfac'!$B$3:$B$22,'Analisis para entender satisfac'!$A$3:$A$22,)</f>
        <v>4</v>
      </c>
      <c r="C121" s="13" t="s">
        <v>21</v>
      </c>
      <c r="D121" s="13" t="s">
        <v>21</v>
      </c>
      <c r="E121" s="13" t="s">
        <v>48</v>
      </c>
      <c r="F121" s="13" t="s">
        <v>23</v>
      </c>
      <c r="G121" s="13">
        <v>4.0</v>
      </c>
      <c r="H121" s="13" t="s">
        <v>42</v>
      </c>
      <c r="I121" s="14" t="s">
        <v>43</v>
      </c>
      <c r="J121" s="13">
        <v>3.0</v>
      </c>
      <c r="K121" s="13" t="s">
        <v>46</v>
      </c>
      <c r="L121" s="13">
        <v>2.0</v>
      </c>
      <c r="M121" s="13" t="s">
        <v>27</v>
      </c>
      <c r="N121" s="13" t="s">
        <v>28</v>
      </c>
      <c r="O121" s="13" t="s">
        <v>29</v>
      </c>
      <c r="P121" s="13" t="s">
        <v>30</v>
      </c>
      <c r="Q121" s="13" t="s">
        <v>31</v>
      </c>
      <c r="R121" s="13">
        <v>4.0</v>
      </c>
      <c r="S121" s="13">
        <v>4.0</v>
      </c>
    </row>
    <row r="122" ht="14.25" customHeight="1">
      <c r="A122" s="12">
        <v>33055.0</v>
      </c>
      <c r="B122" s="13">
        <f t="array" ref="B122">XLOOKUP(D122,'Analisis para entender satisfac'!$B$3:$B$22,'Analisis para entender satisfac'!$A$3:$A$22,)</f>
        <v>5</v>
      </c>
      <c r="C122" s="13" t="s">
        <v>78</v>
      </c>
      <c r="D122" s="13" t="s">
        <v>78</v>
      </c>
      <c r="E122" s="13" t="s">
        <v>48</v>
      </c>
      <c r="F122" s="13" t="s">
        <v>41</v>
      </c>
      <c r="G122" s="13">
        <v>1.0</v>
      </c>
      <c r="H122" s="13" t="s">
        <v>73</v>
      </c>
      <c r="I122" s="14" t="s">
        <v>25</v>
      </c>
      <c r="J122" s="13">
        <v>4.0</v>
      </c>
      <c r="K122" s="13" t="s">
        <v>55</v>
      </c>
      <c r="L122" s="13">
        <v>4.0</v>
      </c>
      <c r="M122" s="14" t="s">
        <v>36</v>
      </c>
      <c r="N122" s="14" t="s">
        <v>28</v>
      </c>
      <c r="O122" s="13" t="s">
        <v>29</v>
      </c>
      <c r="P122" s="13" t="s">
        <v>29</v>
      </c>
      <c r="Q122" s="13" t="s">
        <v>29</v>
      </c>
      <c r="R122" s="13">
        <v>1.0</v>
      </c>
      <c r="S122" s="13">
        <v>2.0</v>
      </c>
    </row>
    <row r="123" ht="14.25" customHeight="1">
      <c r="A123" s="13" t="s">
        <v>100</v>
      </c>
      <c r="B123" s="13">
        <f t="array" ref="B123">XLOOKUP(D123,'Analisis para entender satisfac'!$B$3:$B$22,'Analisis para entender satisfac'!$A$3:$A$22,)</f>
        <v>1</v>
      </c>
      <c r="C123" s="13" t="s">
        <v>39</v>
      </c>
      <c r="D123" s="13" t="s">
        <v>39</v>
      </c>
      <c r="E123" s="13" t="s">
        <v>40</v>
      </c>
      <c r="F123" s="13" t="s">
        <v>41</v>
      </c>
      <c r="G123" s="13">
        <v>1.0</v>
      </c>
      <c r="H123" s="13" t="s">
        <v>35</v>
      </c>
      <c r="I123" s="14" t="s">
        <v>25</v>
      </c>
      <c r="J123" s="13">
        <v>3.0</v>
      </c>
      <c r="K123" s="13" t="s">
        <v>55</v>
      </c>
      <c r="L123" s="13">
        <v>5.0</v>
      </c>
      <c r="M123" s="13" t="s">
        <v>36</v>
      </c>
      <c r="N123" s="13" t="s">
        <v>28</v>
      </c>
      <c r="O123" s="13" t="s">
        <v>29</v>
      </c>
      <c r="P123" s="13" t="s">
        <v>29</v>
      </c>
      <c r="Q123" s="13" t="s">
        <v>29</v>
      </c>
      <c r="R123" s="13">
        <v>1.0</v>
      </c>
      <c r="S123" s="13">
        <v>5.0</v>
      </c>
    </row>
    <row r="124" ht="14.25" customHeight="1">
      <c r="A124" s="12">
        <v>20768.0</v>
      </c>
      <c r="B124" s="13">
        <f t="array" ref="B124">XLOOKUP(D124,'Analisis para entender satisfac'!$B$3:$B$22,'Analisis para entender satisfac'!$A$3:$A$22,)</f>
        <v>1</v>
      </c>
      <c r="C124" s="13" t="s">
        <v>75</v>
      </c>
      <c r="D124" s="13" t="s">
        <v>39</v>
      </c>
      <c r="E124" s="13" t="s">
        <v>34</v>
      </c>
      <c r="F124" s="13" t="s">
        <v>41</v>
      </c>
      <c r="G124" s="13">
        <v>5.0</v>
      </c>
      <c r="H124" s="13" t="s">
        <v>50</v>
      </c>
      <c r="I124" s="13" t="s">
        <v>25</v>
      </c>
      <c r="J124" s="13">
        <v>1.0</v>
      </c>
      <c r="K124" s="13" t="s">
        <v>46</v>
      </c>
      <c r="L124" s="13">
        <v>4.0</v>
      </c>
      <c r="M124" s="13" t="s">
        <v>60</v>
      </c>
      <c r="N124" s="13" t="s">
        <v>28</v>
      </c>
      <c r="O124" s="13" t="s">
        <v>29</v>
      </c>
      <c r="P124" s="13" t="s">
        <v>29</v>
      </c>
      <c r="Q124" s="13" t="s">
        <v>29</v>
      </c>
      <c r="R124" s="13">
        <v>1.0</v>
      </c>
      <c r="S124" s="13">
        <v>5.0</v>
      </c>
    </row>
    <row r="125" ht="14.25" customHeight="1">
      <c r="A125" s="13" t="s">
        <v>101</v>
      </c>
      <c r="B125" s="13">
        <f t="array" ref="B125">XLOOKUP(D125,'Analisis para entender satisfac'!$B$3:$B$22,'Analisis para entender satisfac'!$A$3:$A$22,)</f>
        <v>1</v>
      </c>
      <c r="C125" s="13" t="s">
        <v>75</v>
      </c>
      <c r="D125" s="13" t="s">
        <v>75</v>
      </c>
      <c r="E125" s="13" t="s">
        <v>48</v>
      </c>
      <c r="F125" s="13" t="s">
        <v>41</v>
      </c>
      <c r="G125" s="13">
        <v>5.0</v>
      </c>
      <c r="H125" s="13" t="s">
        <v>35</v>
      </c>
      <c r="I125" s="13" t="s">
        <v>43</v>
      </c>
      <c r="J125" s="13">
        <v>2.0</v>
      </c>
      <c r="K125" s="13" t="s">
        <v>69</v>
      </c>
      <c r="L125" s="13">
        <v>1.0</v>
      </c>
      <c r="M125" s="13" t="s">
        <v>36</v>
      </c>
      <c r="N125" s="13" t="s">
        <v>37</v>
      </c>
      <c r="O125" s="13" t="s">
        <v>29</v>
      </c>
      <c r="P125" s="13" t="s">
        <v>30</v>
      </c>
      <c r="Q125" s="13" t="s">
        <v>31</v>
      </c>
      <c r="R125" s="13">
        <v>1.0</v>
      </c>
      <c r="S125" s="13">
        <v>3.0</v>
      </c>
    </row>
    <row r="126" ht="14.25" customHeight="1">
      <c r="A126" s="13" t="s">
        <v>102</v>
      </c>
      <c r="B126" s="13">
        <f t="array" ref="B126">XLOOKUP(D126,'Analisis para entender satisfac'!$B$3:$B$22,'Analisis para entender satisfac'!$A$3:$A$22,)</f>
        <v>1</v>
      </c>
      <c r="C126" s="13" t="s">
        <v>75</v>
      </c>
      <c r="D126" s="13" t="s">
        <v>52</v>
      </c>
      <c r="E126" s="13" t="s">
        <v>34</v>
      </c>
      <c r="F126" s="13" t="s">
        <v>53</v>
      </c>
      <c r="G126" s="13">
        <v>3.0</v>
      </c>
      <c r="H126" s="13" t="s">
        <v>73</v>
      </c>
      <c r="I126" s="13" t="s">
        <v>84</v>
      </c>
      <c r="J126" s="13">
        <v>1.0</v>
      </c>
      <c r="K126" s="13" t="s">
        <v>71</v>
      </c>
      <c r="L126" s="13">
        <v>5.0</v>
      </c>
      <c r="M126" s="13" t="s">
        <v>60</v>
      </c>
      <c r="N126" s="14" t="s">
        <v>28</v>
      </c>
      <c r="O126" s="13" t="s">
        <v>29</v>
      </c>
      <c r="P126" s="13" t="s">
        <v>29</v>
      </c>
      <c r="Q126" s="13" t="s">
        <v>31</v>
      </c>
      <c r="R126" s="13">
        <v>1.0</v>
      </c>
      <c r="S126" s="13">
        <v>3.0</v>
      </c>
    </row>
    <row r="127" ht="14.25" customHeight="1">
      <c r="A127" s="12">
        <v>23842.0</v>
      </c>
      <c r="B127" s="13">
        <f t="array" ref="B127">XLOOKUP(D127,'Analisis para entender satisfac'!$B$3:$B$22,'Analisis para entender satisfac'!$A$3:$A$22,)</f>
        <v>2</v>
      </c>
      <c r="C127" s="13" t="s">
        <v>67</v>
      </c>
      <c r="D127" s="13" t="s">
        <v>67</v>
      </c>
      <c r="E127" s="13" t="s">
        <v>48</v>
      </c>
      <c r="F127" s="13" t="s">
        <v>23</v>
      </c>
      <c r="G127" s="13">
        <v>1.0</v>
      </c>
      <c r="H127" s="13" t="s">
        <v>49</v>
      </c>
      <c r="I127" s="13" t="s">
        <v>25</v>
      </c>
      <c r="J127" s="13">
        <v>5.0</v>
      </c>
      <c r="K127" s="13" t="s">
        <v>58</v>
      </c>
      <c r="L127" s="13">
        <v>4.0</v>
      </c>
      <c r="M127" s="13" t="s">
        <v>60</v>
      </c>
      <c r="N127" s="13" t="s">
        <v>44</v>
      </c>
      <c r="O127" s="13" t="s">
        <v>29</v>
      </c>
      <c r="P127" s="13" t="s">
        <v>30</v>
      </c>
      <c r="Q127" s="13" t="s">
        <v>31</v>
      </c>
      <c r="R127" s="13">
        <v>1.0</v>
      </c>
      <c r="S127" s="13">
        <v>3.0</v>
      </c>
    </row>
    <row r="128" ht="14.25" customHeight="1">
      <c r="A128" s="12">
        <v>29497.0</v>
      </c>
      <c r="B128" s="13">
        <f t="array" ref="B128">XLOOKUP(D128,'Analisis para entender satisfac'!$B$3:$B$22,'Analisis para entender satisfac'!$A$3:$A$22,)</f>
        <v>5</v>
      </c>
      <c r="C128" s="13" t="s">
        <v>70</v>
      </c>
      <c r="D128" s="13" t="s">
        <v>70</v>
      </c>
      <c r="E128" s="13" t="s">
        <v>34</v>
      </c>
      <c r="F128" s="13" t="s">
        <v>23</v>
      </c>
      <c r="G128" s="13">
        <v>2.0</v>
      </c>
      <c r="H128" s="13" t="s">
        <v>35</v>
      </c>
      <c r="I128" s="13" t="s">
        <v>43</v>
      </c>
      <c r="J128" s="13">
        <v>3.0</v>
      </c>
      <c r="K128" s="13" t="s">
        <v>55</v>
      </c>
      <c r="L128" s="13">
        <v>5.0</v>
      </c>
      <c r="M128" s="13" t="s">
        <v>36</v>
      </c>
      <c r="N128" s="13" t="s">
        <v>37</v>
      </c>
      <c r="O128" s="13" t="s">
        <v>29</v>
      </c>
      <c r="P128" s="13" t="s">
        <v>29</v>
      </c>
      <c r="Q128" s="13" t="s">
        <v>29</v>
      </c>
      <c r="R128" s="13">
        <v>1.0</v>
      </c>
      <c r="S128" s="13">
        <v>2.0</v>
      </c>
    </row>
    <row r="129" ht="14.25" customHeight="1">
      <c r="A129" s="13" t="s">
        <v>103</v>
      </c>
      <c r="B129" s="13">
        <f t="array" ref="B129">XLOOKUP(D129,'Analisis para entender satisfac'!$B$3:$B$22,'Analisis para entender satisfac'!$A$3:$A$22,)</f>
        <v>6</v>
      </c>
      <c r="C129" s="13" t="s">
        <v>65</v>
      </c>
      <c r="D129" s="13" t="s">
        <v>66</v>
      </c>
      <c r="E129" s="13" t="s">
        <v>34</v>
      </c>
      <c r="F129" s="13" t="s">
        <v>41</v>
      </c>
      <c r="G129" s="13">
        <v>3.0</v>
      </c>
      <c r="H129" s="13" t="s">
        <v>77</v>
      </c>
      <c r="I129" s="13" t="s">
        <v>83</v>
      </c>
      <c r="J129" s="13">
        <v>3.0</v>
      </c>
      <c r="K129" s="13" t="s">
        <v>55</v>
      </c>
      <c r="L129" s="13">
        <v>5.0</v>
      </c>
      <c r="M129" s="13" t="s">
        <v>36</v>
      </c>
      <c r="N129" s="14" t="s">
        <v>28</v>
      </c>
      <c r="O129" s="13" t="s">
        <v>30</v>
      </c>
      <c r="P129" s="13" t="s">
        <v>30</v>
      </c>
      <c r="Q129" s="13" t="s">
        <v>31</v>
      </c>
      <c r="R129" s="13">
        <v>2.0</v>
      </c>
      <c r="S129" s="13">
        <v>2.0</v>
      </c>
    </row>
    <row r="130" ht="14.25" customHeight="1">
      <c r="A130" s="12">
        <v>26910.0</v>
      </c>
      <c r="B130" s="13">
        <f t="array" ref="B130">XLOOKUP(D130,'Analisis para entender satisfac'!$B$3:$B$22,'Analisis para entender satisfac'!$A$3:$A$22,)</f>
        <v>5</v>
      </c>
      <c r="C130" s="13" t="s">
        <v>61</v>
      </c>
      <c r="D130" s="13" t="s">
        <v>61</v>
      </c>
      <c r="E130" s="13" t="s">
        <v>48</v>
      </c>
      <c r="F130" s="13" t="s">
        <v>41</v>
      </c>
      <c r="G130" s="13">
        <v>2.0</v>
      </c>
      <c r="H130" s="13" t="s">
        <v>50</v>
      </c>
      <c r="I130" s="13" t="s">
        <v>43</v>
      </c>
      <c r="J130" s="13">
        <v>1.0</v>
      </c>
      <c r="K130" s="13" t="s">
        <v>55</v>
      </c>
      <c r="L130" s="13">
        <v>2.0</v>
      </c>
      <c r="M130" s="13" t="s">
        <v>60</v>
      </c>
      <c r="N130" s="13" t="s">
        <v>28</v>
      </c>
      <c r="O130" s="13" t="s">
        <v>29</v>
      </c>
      <c r="P130" s="13" t="s">
        <v>30</v>
      </c>
      <c r="Q130" s="13" t="s">
        <v>29</v>
      </c>
      <c r="R130" s="13">
        <v>1.0</v>
      </c>
      <c r="S130" s="13">
        <v>3.0</v>
      </c>
    </row>
    <row r="131" ht="14.25" customHeight="1">
      <c r="A131" s="12">
        <v>28316.0</v>
      </c>
      <c r="B131" s="13">
        <f t="array" ref="B131">XLOOKUP(D131,'Analisis para entender satisfac'!$B$3:$B$22,'Analisis para entender satisfac'!$A$3:$A$22,)</f>
        <v>4</v>
      </c>
      <c r="C131" s="13" t="s">
        <v>63</v>
      </c>
      <c r="D131" s="13" t="s">
        <v>63</v>
      </c>
      <c r="E131" s="13" t="s">
        <v>48</v>
      </c>
      <c r="F131" s="13" t="s">
        <v>41</v>
      </c>
      <c r="G131" s="13">
        <v>4.0</v>
      </c>
      <c r="H131" s="13" t="s">
        <v>35</v>
      </c>
      <c r="I131" s="13" t="s">
        <v>25</v>
      </c>
      <c r="J131" s="13">
        <v>5.0</v>
      </c>
      <c r="K131" s="13" t="s">
        <v>69</v>
      </c>
      <c r="L131" s="13">
        <v>5.0</v>
      </c>
      <c r="M131" s="13" t="s">
        <v>27</v>
      </c>
      <c r="N131" s="13" t="s">
        <v>37</v>
      </c>
      <c r="O131" s="13" t="s">
        <v>29</v>
      </c>
      <c r="P131" s="13" t="s">
        <v>29</v>
      </c>
      <c r="Q131" s="13" t="s">
        <v>31</v>
      </c>
      <c r="R131" s="13">
        <v>1.0</v>
      </c>
      <c r="S131" s="13">
        <v>3.0</v>
      </c>
    </row>
    <row r="132" ht="14.25" customHeight="1">
      <c r="A132" s="12">
        <v>20251.0</v>
      </c>
      <c r="B132" s="13">
        <f t="array" ref="B132">XLOOKUP(D132,'Analisis para entender satisfac'!$B$3:$B$22,'Analisis para entender satisfac'!$A$3:$A$22,)</f>
        <v>3</v>
      </c>
      <c r="C132" s="13" t="s">
        <v>76</v>
      </c>
      <c r="D132" s="13" t="s">
        <v>76</v>
      </c>
      <c r="E132" s="13" t="s">
        <v>48</v>
      </c>
      <c r="F132" s="13" t="s">
        <v>53</v>
      </c>
      <c r="G132" s="13">
        <v>5.0</v>
      </c>
      <c r="H132" s="13" t="s">
        <v>35</v>
      </c>
      <c r="I132" s="13" t="s">
        <v>25</v>
      </c>
      <c r="J132" s="13">
        <v>4.0</v>
      </c>
      <c r="K132" s="13" t="s">
        <v>55</v>
      </c>
      <c r="L132" s="13">
        <v>3.0</v>
      </c>
      <c r="M132" s="13" t="s">
        <v>56</v>
      </c>
      <c r="N132" s="13" t="s">
        <v>28</v>
      </c>
      <c r="O132" s="13" t="s">
        <v>29</v>
      </c>
      <c r="P132" s="13" t="s">
        <v>30</v>
      </c>
      <c r="Q132" s="13" t="s">
        <v>29</v>
      </c>
      <c r="R132" s="13">
        <v>3.0</v>
      </c>
      <c r="S132" s="13">
        <v>3.0</v>
      </c>
    </row>
    <row r="133" ht="14.25" customHeight="1">
      <c r="A133" s="12">
        <v>30558.0</v>
      </c>
      <c r="B133" s="13">
        <f t="array" ref="B133">XLOOKUP(D133,'Analisis para entender satisfac'!$B$3:$B$22,'Analisis para entender satisfac'!$A$3:$A$22,)</f>
        <v>4</v>
      </c>
      <c r="C133" s="13" t="s">
        <v>81</v>
      </c>
      <c r="D133" s="13" t="s">
        <v>33</v>
      </c>
      <c r="E133" s="13" t="s">
        <v>48</v>
      </c>
      <c r="F133" s="13" t="s">
        <v>23</v>
      </c>
      <c r="G133" s="13">
        <v>5.0</v>
      </c>
      <c r="H133" s="13" t="s">
        <v>42</v>
      </c>
      <c r="I133" s="14" t="s">
        <v>43</v>
      </c>
      <c r="J133" s="13">
        <v>5.0</v>
      </c>
      <c r="K133" s="13" t="s">
        <v>62</v>
      </c>
      <c r="L133" s="13">
        <v>3.0</v>
      </c>
      <c r="M133" s="13" t="s">
        <v>56</v>
      </c>
      <c r="N133" s="13" t="s">
        <v>44</v>
      </c>
      <c r="O133" s="13" t="s">
        <v>29</v>
      </c>
      <c r="P133" s="13" t="s">
        <v>30</v>
      </c>
      <c r="Q133" s="13" t="s">
        <v>29</v>
      </c>
      <c r="R133" s="13">
        <v>2.0</v>
      </c>
      <c r="S133" s="13">
        <v>2.0</v>
      </c>
    </row>
    <row r="134" ht="14.25" customHeight="1">
      <c r="A134" s="12">
        <v>32696.0</v>
      </c>
      <c r="B134" s="13">
        <f t="array" ref="B134">XLOOKUP(D134,'Analisis para entender satisfac'!$B$3:$B$22,'Analisis para entender satisfac'!$A$3:$A$22,)</f>
        <v>5</v>
      </c>
      <c r="C134" s="13" t="s">
        <v>78</v>
      </c>
      <c r="D134" s="13" t="s">
        <v>78</v>
      </c>
      <c r="E134" s="13" t="s">
        <v>48</v>
      </c>
      <c r="F134" s="13" t="s">
        <v>23</v>
      </c>
      <c r="G134" s="13">
        <v>2.0</v>
      </c>
      <c r="H134" s="13" t="s">
        <v>68</v>
      </c>
      <c r="I134" s="13" t="s">
        <v>25</v>
      </c>
      <c r="J134" s="13">
        <v>5.0</v>
      </c>
      <c r="K134" s="13" t="s">
        <v>51</v>
      </c>
      <c r="L134" s="13">
        <v>5.0</v>
      </c>
      <c r="M134" s="13" t="s">
        <v>36</v>
      </c>
      <c r="N134" s="14" t="s">
        <v>28</v>
      </c>
      <c r="O134" s="13" t="s">
        <v>29</v>
      </c>
      <c r="P134" s="13" t="s">
        <v>30</v>
      </c>
      <c r="Q134" s="13" t="s">
        <v>29</v>
      </c>
      <c r="R134" s="13">
        <v>2.0</v>
      </c>
      <c r="S134" s="13">
        <v>5.0</v>
      </c>
    </row>
    <row r="135" ht="14.25" customHeight="1">
      <c r="A135" s="12">
        <v>27111.0</v>
      </c>
      <c r="B135" s="13">
        <f t="array" ref="B135">XLOOKUP(D135,'Analisis para entender satisfac'!$B$3:$B$22,'Analisis para entender satisfac'!$A$3:$A$22,)</f>
        <v>4</v>
      </c>
      <c r="C135" s="13" t="s">
        <v>80</v>
      </c>
      <c r="D135" s="13" t="s">
        <v>80</v>
      </c>
      <c r="E135" s="13" t="s">
        <v>48</v>
      </c>
      <c r="F135" s="13" t="s">
        <v>41</v>
      </c>
      <c r="G135" s="13">
        <v>2.0</v>
      </c>
      <c r="H135" s="13" t="s">
        <v>77</v>
      </c>
      <c r="I135" s="13" t="s">
        <v>25</v>
      </c>
      <c r="J135" s="13">
        <v>5.0</v>
      </c>
      <c r="K135" s="13" t="s">
        <v>51</v>
      </c>
      <c r="L135" s="13">
        <v>4.0</v>
      </c>
      <c r="M135" s="14" t="s">
        <v>36</v>
      </c>
      <c r="N135" s="13" t="s">
        <v>59</v>
      </c>
      <c r="O135" s="13" t="s">
        <v>29</v>
      </c>
      <c r="P135" s="13" t="s">
        <v>29</v>
      </c>
      <c r="Q135" s="13" t="s">
        <v>29</v>
      </c>
      <c r="R135" s="13">
        <v>1.0</v>
      </c>
      <c r="S135" s="13">
        <v>3.0</v>
      </c>
    </row>
    <row r="136" ht="14.25" customHeight="1">
      <c r="A136" s="12">
        <v>33117.0</v>
      </c>
      <c r="B136" s="13">
        <f t="array" ref="B136">XLOOKUP(D136,'Analisis para entender satisfac'!$B$3:$B$22,'Analisis para entender satisfac'!$A$3:$A$22,)</f>
        <v>1</v>
      </c>
      <c r="C136" s="13" t="s">
        <v>38</v>
      </c>
      <c r="D136" s="13" t="s">
        <v>39</v>
      </c>
      <c r="E136" s="13" t="s">
        <v>34</v>
      </c>
      <c r="F136" s="13" t="s">
        <v>41</v>
      </c>
      <c r="G136" s="13">
        <v>5.0</v>
      </c>
      <c r="H136" s="13" t="s">
        <v>24</v>
      </c>
      <c r="I136" s="13" t="s">
        <v>83</v>
      </c>
      <c r="J136" s="13">
        <v>5.0</v>
      </c>
      <c r="K136" s="13" t="s">
        <v>62</v>
      </c>
      <c r="L136" s="13">
        <v>2.0</v>
      </c>
      <c r="M136" s="14" t="s">
        <v>36</v>
      </c>
      <c r="N136" s="13" t="s">
        <v>37</v>
      </c>
      <c r="O136" s="13" t="s">
        <v>29</v>
      </c>
      <c r="P136" s="13" t="s">
        <v>29</v>
      </c>
      <c r="Q136" s="13" t="s">
        <v>29</v>
      </c>
      <c r="R136" s="13">
        <v>2.0</v>
      </c>
      <c r="S136" s="13">
        <v>4.0</v>
      </c>
    </row>
    <row r="137" ht="14.25" customHeight="1">
      <c r="A137" s="12">
        <v>30871.0</v>
      </c>
      <c r="B137" s="13">
        <f t="array" ref="B137">XLOOKUP(D137,'Analisis para entender satisfac'!$B$3:$B$22,'Analisis para entender satisfac'!$A$3:$A$22,)</f>
        <v>6</v>
      </c>
      <c r="C137" s="13" t="s">
        <v>32</v>
      </c>
      <c r="D137" s="13" t="s">
        <v>57</v>
      </c>
      <c r="E137" s="13" t="s">
        <v>48</v>
      </c>
      <c r="F137" s="13" t="s">
        <v>23</v>
      </c>
      <c r="G137" s="13">
        <v>4.0</v>
      </c>
      <c r="H137" s="13" t="s">
        <v>79</v>
      </c>
      <c r="I137" s="13" t="s">
        <v>84</v>
      </c>
      <c r="J137" s="13">
        <v>4.0</v>
      </c>
      <c r="K137" s="13" t="s">
        <v>55</v>
      </c>
      <c r="L137" s="13">
        <v>5.0</v>
      </c>
      <c r="M137" s="13" t="s">
        <v>60</v>
      </c>
      <c r="N137" s="13" t="s">
        <v>44</v>
      </c>
      <c r="O137" s="13" t="s">
        <v>29</v>
      </c>
      <c r="P137" s="13" t="s">
        <v>30</v>
      </c>
      <c r="Q137" s="13" t="s">
        <v>29</v>
      </c>
      <c r="R137" s="13">
        <v>5.0</v>
      </c>
      <c r="S137" s="13">
        <v>2.0</v>
      </c>
    </row>
    <row r="138" ht="14.25" customHeight="1">
      <c r="A138" s="12">
        <v>27710.0</v>
      </c>
      <c r="B138" s="13">
        <f t="array" ref="B138">XLOOKUP(D138,'Analisis para entender satisfac'!$B$3:$B$22,'Analisis para entender satisfac'!$A$3:$A$22,)</f>
        <v>5</v>
      </c>
      <c r="C138" s="13" t="s">
        <v>78</v>
      </c>
      <c r="D138" s="13" t="s">
        <v>78</v>
      </c>
      <c r="E138" s="13" t="s">
        <v>48</v>
      </c>
      <c r="F138" s="13" t="s">
        <v>23</v>
      </c>
      <c r="G138" s="13">
        <v>5.0</v>
      </c>
      <c r="H138" s="13" t="s">
        <v>79</v>
      </c>
      <c r="I138" s="13" t="s">
        <v>25</v>
      </c>
      <c r="J138" s="13">
        <v>2.0</v>
      </c>
      <c r="K138" s="13" t="s">
        <v>55</v>
      </c>
      <c r="L138" s="13">
        <v>5.0</v>
      </c>
      <c r="M138" s="13" t="s">
        <v>86</v>
      </c>
      <c r="N138" s="13" t="s">
        <v>59</v>
      </c>
      <c r="O138" s="13" t="s">
        <v>29</v>
      </c>
      <c r="P138" s="13" t="s">
        <v>30</v>
      </c>
      <c r="Q138" s="13" t="s">
        <v>29</v>
      </c>
      <c r="R138" s="13">
        <v>1.0</v>
      </c>
      <c r="S138" s="13">
        <v>3.0</v>
      </c>
    </row>
    <row r="139" ht="14.25" customHeight="1">
      <c r="A139" s="12">
        <v>21142.0</v>
      </c>
      <c r="B139" s="13">
        <f t="array" ref="B139">XLOOKUP(D139,'Analisis para entender satisfac'!$B$3:$B$22,'Analisis para entender satisfac'!$A$3:$A$22,)</f>
        <v>1</v>
      </c>
      <c r="C139" s="13" t="s">
        <v>82</v>
      </c>
      <c r="D139" s="13" t="s">
        <v>52</v>
      </c>
      <c r="E139" s="13" t="s">
        <v>34</v>
      </c>
      <c r="F139" s="13" t="s">
        <v>53</v>
      </c>
      <c r="G139" s="13">
        <v>5.0</v>
      </c>
      <c r="H139" s="13" t="s">
        <v>42</v>
      </c>
      <c r="I139" s="14" t="s">
        <v>43</v>
      </c>
      <c r="J139" s="13">
        <v>3.0</v>
      </c>
      <c r="K139" s="14" t="s">
        <v>55</v>
      </c>
      <c r="L139" s="13">
        <v>4.0</v>
      </c>
      <c r="M139" s="13" t="s">
        <v>60</v>
      </c>
      <c r="N139" s="13" t="s">
        <v>44</v>
      </c>
      <c r="O139" s="13" t="s">
        <v>29</v>
      </c>
      <c r="P139" s="13" t="s">
        <v>29</v>
      </c>
      <c r="Q139" s="13" t="s">
        <v>31</v>
      </c>
      <c r="R139" s="13">
        <v>3.0</v>
      </c>
      <c r="S139" s="13">
        <v>4.0</v>
      </c>
    </row>
    <row r="140" ht="14.25" customHeight="1">
      <c r="A140" s="12">
        <v>28866.0</v>
      </c>
      <c r="B140" s="13">
        <f t="array" ref="B140">XLOOKUP(D140,'Analisis para entender satisfac'!$B$3:$B$22,'Analisis para entender satisfac'!$A$3:$A$22,)</f>
        <v>1</v>
      </c>
      <c r="C140" s="13" t="s">
        <v>75</v>
      </c>
      <c r="D140" s="13" t="s">
        <v>52</v>
      </c>
      <c r="E140" s="13" t="s">
        <v>48</v>
      </c>
      <c r="F140" s="13" t="s">
        <v>23</v>
      </c>
      <c r="G140" s="13">
        <v>1.0</v>
      </c>
      <c r="H140" s="13" t="s">
        <v>35</v>
      </c>
      <c r="I140" s="13" t="s">
        <v>84</v>
      </c>
      <c r="J140" s="13">
        <v>3.0</v>
      </c>
      <c r="K140" s="13" t="s">
        <v>51</v>
      </c>
      <c r="L140" s="13">
        <v>4.0</v>
      </c>
      <c r="M140" s="13" t="s">
        <v>60</v>
      </c>
      <c r="N140" s="13" t="s">
        <v>28</v>
      </c>
      <c r="O140" s="13" t="s">
        <v>29</v>
      </c>
      <c r="P140" s="13" t="s">
        <v>30</v>
      </c>
      <c r="Q140" s="13" t="s">
        <v>31</v>
      </c>
      <c r="R140" s="13">
        <v>1.0</v>
      </c>
      <c r="S140" s="13">
        <v>5.0</v>
      </c>
    </row>
    <row r="141" ht="14.25" customHeight="1">
      <c r="A141" s="12">
        <v>33133.0</v>
      </c>
      <c r="B141" s="13">
        <f t="array" ref="B141">XLOOKUP(D141,'Analisis para entender satisfac'!$B$3:$B$22,'Analisis para entender satisfac'!$A$3:$A$22,)</f>
        <v>5</v>
      </c>
      <c r="C141" s="13" t="s">
        <v>78</v>
      </c>
      <c r="D141" s="13" t="s">
        <v>78</v>
      </c>
      <c r="E141" s="13" t="s">
        <v>22</v>
      </c>
      <c r="F141" s="13" t="s">
        <v>23</v>
      </c>
      <c r="G141" s="13">
        <v>1.0</v>
      </c>
      <c r="H141" s="13" t="s">
        <v>50</v>
      </c>
      <c r="I141" s="13" t="s">
        <v>43</v>
      </c>
      <c r="J141" s="13">
        <v>3.0</v>
      </c>
      <c r="K141" s="13" t="s">
        <v>62</v>
      </c>
      <c r="L141" s="13">
        <v>4.0</v>
      </c>
      <c r="M141" s="13" t="s">
        <v>60</v>
      </c>
      <c r="N141" s="13" t="s">
        <v>44</v>
      </c>
      <c r="O141" s="13" t="s">
        <v>30</v>
      </c>
      <c r="P141" s="13" t="s">
        <v>30</v>
      </c>
      <c r="Q141" s="13" t="s">
        <v>29</v>
      </c>
      <c r="R141" s="13">
        <v>1.0</v>
      </c>
      <c r="S141" s="13">
        <v>2.0</v>
      </c>
    </row>
    <row r="142" ht="14.25" customHeight="1">
      <c r="A142" s="12">
        <v>32582.0</v>
      </c>
      <c r="B142" s="13">
        <f t="array" ref="B142">XLOOKUP(D142,'Analisis para entender satisfac'!$B$3:$B$22,'Analisis para entender satisfac'!$A$3:$A$22,)</f>
        <v>2</v>
      </c>
      <c r="C142" s="13" t="s">
        <v>67</v>
      </c>
      <c r="D142" s="13" t="s">
        <v>67</v>
      </c>
      <c r="E142" s="13" t="s">
        <v>48</v>
      </c>
      <c r="F142" s="13" t="s">
        <v>23</v>
      </c>
      <c r="G142" s="13">
        <v>1.0</v>
      </c>
      <c r="H142" s="13" t="s">
        <v>42</v>
      </c>
      <c r="I142" s="13" t="s">
        <v>43</v>
      </c>
      <c r="J142" s="13">
        <v>5.0</v>
      </c>
      <c r="K142" s="14" t="s">
        <v>51</v>
      </c>
      <c r="L142" s="13">
        <v>2.0</v>
      </c>
      <c r="M142" s="13" t="s">
        <v>60</v>
      </c>
      <c r="N142" s="13" t="s">
        <v>44</v>
      </c>
      <c r="O142" s="13" t="s">
        <v>29</v>
      </c>
      <c r="P142" s="13" t="s">
        <v>30</v>
      </c>
      <c r="Q142" s="13" t="s">
        <v>31</v>
      </c>
      <c r="R142" s="13">
        <v>1.0</v>
      </c>
      <c r="S142" s="13">
        <v>2.0</v>
      </c>
    </row>
    <row r="143" ht="14.25" customHeight="1">
      <c r="A143" s="12">
        <v>35128.0</v>
      </c>
      <c r="B143" s="13">
        <f t="array" ref="B143">XLOOKUP(D143,'Analisis para entender satisfac'!$B$3:$B$22,'Analisis para entender satisfac'!$A$3:$A$22,)</f>
        <v>4</v>
      </c>
      <c r="C143" s="13" t="s">
        <v>32</v>
      </c>
      <c r="D143" s="13" t="s">
        <v>33</v>
      </c>
      <c r="E143" s="13" t="s">
        <v>48</v>
      </c>
      <c r="F143" s="13" t="s">
        <v>23</v>
      </c>
      <c r="G143" s="13">
        <v>4.0</v>
      </c>
      <c r="H143" s="13" t="s">
        <v>73</v>
      </c>
      <c r="I143" s="13" t="s">
        <v>83</v>
      </c>
      <c r="J143" s="13">
        <v>4.0</v>
      </c>
      <c r="K143" s="13" t="s">
        <v>51</v>
      </c>
      <c r="L143" s="13">
        <v>5.0</v>
      </c>
      <c r="M143" s="14" t="s">
        <v>36</v>
      </c>
      <c r="N143" s="13" t="s">
        <v>28</v>
      </c>
      <c r="O143" s="13" t="s">
        <v>29</v>
      </c>
      <c r="P143" s="13" t="s">
        <v>30</v>
      </c>
      <c r="Q143" s="13" t="s">
        <v>31</v>
      </c>
      <c r="R143" s="13">
        <v>3.0</v>
      </c>
      <c r="S143" s="13">
        <v>4.0</v>
      </c>
    </row>
    <row r="144" ht="14.25" customHeight="1">
      <c r="A144" s="12">
        <v>33865.0</v>
      </c>
      <c r="B144" s="13">
        <f t="array" ref="B144">XLOOKUP(D144,'Analisis para entender satisfac'!$B$3:$B$22,'Analisis para entender satisfac'!$A$3:$A$22,)</f>
        <v>6</v>
      </c>
      <c r="C144" s="13" t="s">
        <v>66</v>
      </c>
      <c r="D144" s="13" t="s">
        <v>66</v>
      </c>
      <c r="E144" s="13" t="s">
        <v>22</v>
      </c>
      <c r="F144" s="13" t="s">
        <v>41</v>
      </c>
      <c r="G144" s="13">
        <v>2.0</v>
      </c>
      <c r="H144" s="13" t="s">
        <v>42</v>
      </c>
      <c r="I144" s="13" t="s">
        <v>43</v>
      </c>
      <c r="J144" s="13">
        <v>5.0</v>
      </c>
      <c r="K144" s="13" t="s">
        <v>51</v>
      </c>
      <c r="L144" s="13">
        <v>5.0</v>
      </c>
      <c r="M144" s="13" t="s">
        <v>27</v>
      </c>
      <c r="N144" s="13" t="s">
        <v>28</v>
      </c>
      <c r="O144" s="13" t="s">
        <v>29</v>
      </c>
      <c r="P144" s="13" t="s">
        <v>29</v>
      </c>
      <c r="Q144" s="13" t="s">
        <v>31</v>
      </c>
      <c r="R144" s="13">
        <v>2.0</v>
      </c>
      <c r="S144" s="13">
        <v>5.0</v>
      </c>
    </row>
    <row r="145" ht="14.25" customHeight="1">
      <c r="A145" s="12">
        <v>20394.0</v>
      </c>
      <c r="B145" s="13">
        <f t="array" ref="B145">XLOOKUP(D145,'Analisis para entender satisfac'!$B$3:$B$22,'Analisis para entender satisfac'!$A$3:$A$22,)</f>
        <v>3</v>
      </c>
      <c r="C145" s="13" t="s">
        <v>47</v>
      </c>
      <c r="D145" s="13" t="s">
        <v>47</v>
      </c>
      <c r="E145" s="13" t="s">
        <v>48</v>
      </c>
      <c r="F145" s="13" t="s">
        <v>23</v>
      </c>
      <c r="G145" s="13">
        <v>3.0</v>
      </c>
      <c r="H145" s="13" t="s">
        <v>68</v>
      </c>
      <c r="I145" s="14" t="s">
        <v>25</v>
      </c>
      <c r="J145" s="13">
        <v>1.0</v>
      </c>
      <c r="K145" s="13" t="s">
        <v>58</v>
      </c>
      <c r="L145" s="13">
        <v>5.0</v>
      </c>
      <c r="M145" s="13" t="s">
        <v>60</v>
      </c>
      <c r="N145" s="13" t="s">
        <v>44</v>
      </c>
      <c r="O145" s="13" t="s">
        <v>29</v>
      </c>
      <c r="P145" s="13" t="s">
        <v>30</v>
      </c>
      <c r="Q145" s="13" t="s">
        <v>31</v>
      </c>
      <c r="R145" s="13">
        <v>2.0</v>
      </c>
      <c r="S145" s="13">
        <v>4.0</v>
      </c>
    </row>
    <row r="146" ht="14.25" customHeight="1">
      <c r="A146" s="12">
        <v>30869.0</v>
      </c>
      <c r="B146" s="13">
        <f t="array" ref="B146">XLOOKUP(D146,'Analisis para entender satisfac'!$B$3:$B$22,'Analisis para entender satisfac'!$A$3:$A$22,)</f>
        <v>1</v>
      </c>
      <c r="C146" s="13" t="s">
        <v>70</v>
      </c>
      <c r="D146" s="13" t="s">
        <v>39</v>
      </c>
      <c r="E146" s="13" t="s">
        <v>40</v>
      </c>
      <c r="F146" s="13" t="s">
        <v>41</v>
      </c>
      <c r="G146" s="13">
        <v>1.0</v>
      </c>
      <c r="H146" s="13" t="s">
        <v>49</v>
      </c>
      <c r="I146" s="14" t="s">
        <v>25</v>
      </c>
      <c r="J146" s="13">
        <v>4.0</v>
      </c>
      <c r="K146" s="13" t="s">
        <v>26</v>
      </c>
      <c r="L146" s="13">
        <v>5.0</v>
      </c>
      <c r="M146" s="13" t="s">
        <v>27</v>
      </c>
      <c r="N146" s="13" t="s">
        <v>28</v>
      </c>
      <c r="O146" s="13" t="s">
        <v>29</v>
      </c>
      <c r="P146" s="13" t="s">
        <v>29</v>
      </c>
      <c r="Q146" s="13" t="s">
        <v>29</v>
      </c>
      <c r="R146" s="13">
        <v>1.0</v>
      </c>
      <c r="S146" s="13">
        <v>2.0</v>
      </c>
    </row>
    <row r="147" ht="14.25" customHeight="1">
      <c r="A147" s="12">
        <v>36189.0</v>
      </c>
      <c r="B147" s="13">
        <f t="array" ref="B147">XLOOKUP(D147,'Analisis para entender satisfac'!$B$3:$B$22,'Analisis para entender satisfac'!$A$3:$A$22,)</f>
        <v>2</v>
      </c>
      <c r="C147" s="13" t="s">
        <v>45</v>
      </c>
      <c r="D147" s="13" t="s">
        <v>45</v>
      </c>
      <c r="E147" s="13" t="s">
        <v>48</v>
      </c>
      <c r="F147" s="13" t="s">
        <v>23</v>
      </c>
      <c r="G147" s="13">
        <v>5.0</v>
      </c>
      <c r="H147" s="13" t="s">
        <v>42</v>
      </c>
      <c r="I147" s="13" t="s">
        <v>25</v>
      </c>
      <c r="J147" s="13">
        <v>4.0</v>
      </c>
      <c r="K147" s="14" t="s">
        <v>51</v>
      </c>
      <c r="L147" s="13">
        <v>5.0</v>
      </c>
      <c r="M147" s="13" t="s">
        <v>60</v>
      </c>
      <c r="N147" s="13" t="s">
        <v>28</v>
      </c>
      <c r="O147" s="13" t="s">
        <v>29</v>
      </c>
      <c r="P147" s="13" t="s">
        <v>30</v>
      </c>
      <c r="Q147" s="13" t="s">
        <v>31</v>
      </c>
      <c r="R147" s="13">
        <v>2.0</v>
      </c>
      <c r="S147" s="13">
        <v>2.0</v>
      </c>
    </row>
    <row r="148" ht="14.25" customHeight="1">
      <c r="A148" s="12">
        <v>20904.0</v>
      </c>
      <c r="B148" s="13">
        <f t="array" ref="B148">XLOOKUP(D148,'Analisis para entender satisfac'!$B$3:$B$22,'Analisis para entender satisfac'!$A$3:$A$22,)</f>
        <v>4</v>
      </c>
      <c r="C148" s="13" t="s">
        <v>21</v>
      </c>
      <c r="D148" s="13" t="s">
        <v>21</v>
      </c>
      <c r="E148" s="13" t="s">
        <v>48</v>
      </c>
      <c r="F148" s="13" t="s">
        <v>23</v>
      </c>
      <c r="G148" s="13">
        <v>1.0</v>
      </c>
      <c r="H148" s="13" t="s">
        <v>35</v>
      </c>
      <c r="I148" s="14" t="s">
        <v>25</v>
      </c>
      <c r="J148" s="13">
        <v>2.0</v>
      </c>
      <c r="K148" s="13" t="s">
        <v>71</v>
      </c>
      <c r="L148" s="13">
        <v>5.0</v>
      </c>
      <c r="M148" s="13" t="s">
        <v>56</v>
      </c>
      <c r="N148" s="14" t="s">
        <v>28</v>
      </c>
      <c r="O148" s="13" t="s">
        <v>29</v>
      </c>
      <c r="P148" s="13" t="s">
        <v>30</v>
      </c>
      <c r="Q148" s="13" t="s">
        <v>31</v>
      </c>
      <c r="R148" s="13">
        <v>1.0</v>
      </c>
      <c r="S148" s="13">
        <v>5.0</v>
      </c>
    </row>
    <row r="149" ht="14.25" customHeight="1">
      <c r="A149" s="12">
        <v>20089.0</v>
      </c>
      <c r="B149" s="13">
        <f t="array" ref="B149">XLOOKUP(D149,'Analisis para entender satisfac'!$B$3:$B$22,'Analisis para entender satisfac'!$A$3:$A$22,)</f>
        <v>5</v>
      </c>
      <c r="C149" s="13" t="s">
        <v>70</v>
      </c>
      <c r="D149" s="13" t="s">
        <v>70</v>
      </c>
      <c r="E149" s="13" t="s">
        <v>48</v>
      </c>
      <c r="F149" s="13" t="s">
        <v>23</v>
      </c>
      <c r="G149" s="13">
        <v>1.0</v>
      </c>
      <c r="H149" s="13" t="s">
        <v>54</v>
      </c>
      <c r="I149" s="13" t="s">
        <v>43</v>
      </c>
      <c r="J149" s="13">
        <v>4.0</v>
      </c>
      <c r="K149" s="13" t="s">
        <v>71</v>
      </c>
      <c r="L149" s="13">
        <v>1.0</v>
      </c>
      <c r="M149" s="13" t="s">
        <v>36</v>
      </c>
      <c r="N149" s="13" t="s">
        <v>44</v>
      </c>
      <c r="O149" s="13" t="s">
        <v>29</v>
      </c>
      <c r="P149" s="13" t="s">
        <v>30</v>
      </c>
      <c r="Q149" s="13" t="s">
        <v>29</v>
      </c>
      <c r="R149" s="13">
        <v>1.0</v>
      </c>
      <c r="S149" s="13">
        <v>4.0</v>
      </c>
    </row>
    <row r="150" ht="14.25" customHeight="1">
      <c r="A150" s="12">
        <v>27854.0</v>
      </c>
      <c r="B150" s="13">
        <f t="array" ref="B150">XLOOKUP(D150,'Analisis para entender satisfac'!$B$3:$B$22,'Analisis para entender satisfac'!$A$3:$A$22,)</f>
        <v>5</v>
      </c>
      <c r="C150" s="13" t="s">
        <v>70</v>
      </c>
      <c r="D150" s="13" t="s">
        <v>70</v>
      </c>
      <c r="E150" s="13" t="s">
        <v>48</v>
      </c>
      <c r="F150" s="13" t="s">
        <v>23</v>
      </c>
      <c r="G150" s="13">
        <v>5.0</v>
      </c>
      <c r="H150" s="13" t="s">
        <v>35</v>
      </c>
      <c r="I150" s="13" t="s">
        <v>84</v>
      </c>
      <c r="J150" s="13">
        <v>1.0</v>
      </c>
      <c r="K150" s="13" t="s">
        <v>62</v>
      </c>
      <c r="L150" s="13">
        <v>2.0</v>
      </c>
      <c r="M150" s="13" t="s">
        <v>60</v>
      </c>
      <c r="N150" s="14" t="s">
        <v>37</v>
      </c>
      <c r="O150" s="13" t="s">
        <v>29</v>
      </c>
      <c r="P150" s="13" t="s">
        <v>30</v>
      </c>
      <c r="Q150" s="13" t="s">
        <v>31</v>
      </c>
      <c r="R150" s="13">
        <v>1.0</v>
      </c>
      <c r="S150" s="13">
        <v>5.0</v>
      </c>
    </row>
    <row r="151" ht="14.25" customHeight="1">
      <c r="A151" s="12">
        <v>27474.0</v>
      </c>
      <c r="B151" s="13">
        <f t="array" ref="B151">XLOOKUP(D151,'Analisis para entender satisfac'!$B$3:$B$22,'Analisis para entender satisfac'!$A$3:$A$22,)</f>
        <v>3</v>
      </c>
      <c r="C151" s="13" t="s">
        <v>76</v>
      </c>
      <c r="D151" s="13" t="s">
        <v>76</v>
      </c>
      <c r="E151" s="13" t="s">
        <v>48</v>
      </c>
      <c r="F151" s="13" t="s">
        <v>53</v>
      </c>
      <c r="G151" s="13">
        <v>4.0</v>
      </c>
      <c r="H151" s="13" t="s">
        <v>24</v>
      </c>
      <c r="I151" s="13" t="s">
        <v>84</v>
      </c>
      <c r="J151" s="13">
        <v>4.0</v>
      </c>
      <c r="K151" s="13" t="s">
        <v>26</v>
      </c>
      <c r="L151" s="13">
        <v>4.0</v>
      </c>
      <c r="M151" s="13" t="s">
        <v>60</v>
      </c>
      <c r="N151" s="13" t="s">
        <v>44</v>
      </c>
      <c r="O151" s="13" t="s">
        <v>29</v>
      </c>
      <c r="P151" s="13" t="s">
        <v>30</v>
      </c>
      <c r="Q151" s="13" t="s">
        <v>29</v>
      </c>
      <c r="R151" s="13">
        <v>4.0</v>
      </c>
      <c r="S151" s="13">
        <v>1.0</v>
      </c>
    </row>
    <row r="152" ht="14.25" customHeight="1">
      <c r="A152" s="12">
        <v>21275.0</v>
      </c>
      <c r="B152" s="13">
        <f t="array" ref="B152">XLOOKUP(D152,'Analisis para entender satisfac'!$B$3:$B$22,'Analisis para entender satisfac'!$A$3:$A$22,)</f>
        <v>3</v>
      </c>
      <c r="C152" s="13" t="s">
        <v>76</v>
      </c>
      <c r="D152" s="13" t="s">
        <v>76</v>
      </c>
      <c r="E152" s="13" t="s">
        <v>34</v>
      </c>
      <c r="F152" s="13" t="s">
        <v>53</v>
      </c>
      <c r="G152" s="13">
        <v>1.0</v>
      </c>
      <c r="H152" s="13" t="s">
        <v>50</v>
      </c>
      <c r="I152" s="13" t="s">
        <v>43</v>
      </c>
      <c r="J152" s="13">
        <v>5.0</v>
      </c>
      <c r="K152" s="13" t="s">
        <v>69</v>
      </c>
      <c r="L152" s="13">
        <v>5.0</v>
      </c>
      <c r="M152" s="13" t="s">
        <v>36</v>
      </c>
      <c r="N152" s="13" t="s">
        <v>28</v>
      </c>
      <c r="O152" s="13" t="s">
        <v>29</v>
      </c>
      <c r="P152" s="13" t="s">
        <v>29</v>
      </c>
      <c r="Q152" s="13" t="s">
        <v>31</v>
      </c>
      <c r="R152" s="13">
        <v>2.0</v>
      </c>
      <c r="S152" s="13">
        <v>4.0</v>
      </c>
    </row>
    <row r="153" ht="14.25" customHeight="1">
      <c r="A153" s="12">
        <v>23725.0</v>
      </c>
      <c r="B153" s="13">
        <f t="array" ref="B153">XLOOKUP(D153,'Analisis para entender satisfac'!$B$3:$B$22,'Analisis para entender satisfac'!$A$3:$A$22,)</f>
        <v>2</v>
      </c>
      <c r="C153" s="13" t="s">
        <v>38</v>
      </c>
      <c r="D153" s="13" t="s">
        <v>38</v>
      </c>
      <c r="E153" s="13" t="s">
        <v>48</v>
      </c>
      <c r="F153" s="13" t="s">
        <v>23</v>
      </c>
      <c r="G153" s="13">
        <v>3.0</v>
      </c>
      <c r="H153" s="13" t="s">
        <v>68</v>
      </c>
      <c r="I153" s="13" t="s">
        <v>25</v>
      </c>
      <c r="J153" s="13">
        <v>4.0</v>
      </c>
      <c r="K153" s="13" t="s">
        <v>58</v>
      </c>
      <c r="L153" s="13">
        <v>5.0</v>
      </c>
      <c r="M153" s="13" t="s">
        <v>27</v>
      </c>
      <c r="N153" s="13" t="s">
        <v>44</v>
      </c>
      <c r="O153" s="13" t="s">
        <v>29</v>
      </c>
      <c r="P153" s="13" t="s">
        <v>30</v>
      </c>
      <c r="Q153" s="13" t="s">
        <v>31</v>
      </c>
      <c r="R153" s="13">
        <v>5.0</v>
      </c>
      <c r="S153" s="13">
        <v>4.0</v>
      </c>
    </row>
    <row r="154" ht="14.25" customHeight="1">
      <c r="A154" s="12">
        <v>28135.0</v>
      </c>
      <c r="B154" s="13">
        <f t="array" ref="B154">XLOOKUP(D154,'Analisis para entender satisfac'!$B$3:$B$22,'Analisis para entender satisfac'!$A$3:$A$22,)</f>
        <v>6</v>
      </c>
      <c r="C154" s="13" t="s">
        <v>57</v>
      </c>
      <c r="D154" s="13" t="s">
        <v>57</v>
      </c>
      <c r="E154" s="13" t="s">
        <v>22</v>
      </c>
      <c r="F154" s="13" t="s">
        <v>23</v>
      </c>
      <c r="G154" s="13">
        <v>5.0</v>
      </c>
      <c r="H154" s="13" t="s">
        <v>73</v>
      </c>
      <c r="I154" s="14" t="s">
        <v>25</v>
      </c>
      <c r="J154" s="13">
        <v>4.0</v>
      </c>
      <c r="K154" s="13" t="s">
        <v>74</v>
      </c>
      <c r="L154" s="13">
        <v>5.0</v>
      </c>
      <c r="M154" s="13" t="s">
        <v>60</v>
      </c>
      <c r="N154" s="13" t="s">
        <v>37</v>
      </c>
      <c r="O154" s="13" t="s">
        <v>29</v>
      </c>
      <c r="P154" s="13" t="s">
        <v>30</v>
      </c>
      <c r="Q154" s="13" t="s">
        <v>31</v>
      </c>
      <c r="R154" s="13">
        <v>2.0</v>
      </c>
      <c r="S154" s="13">
        <v>2.0</v>
      </c>
    </row>
    <row r="155" ht="14.25" customHeight="1">
      <c r="A155" s="12">
        <v>22493.0</v>
      </c>
      <c r="B155" s="13">
        <f t="array" ref="B155">XLOOKUP(D155,'Analisis para entender satisfac'!$B$3:$B$22,'Analisis para entender satisfac'!$A$3:$A$22,)</f>
        <v>6</v>
      </c>
      <c r="C155" s="13" t="s">
        <v>57</v>
      </c>
      <c r="D155" s="13" t="s">
        <v>66</v>
      </c>
      <c r="E155" s="13" t="s">
        <v>34</v>
      </c>
      <c r="F155" s="13" t="s">
        <v>41</v>
      </c>
      <c r="G155" s="13">
        <v>5.0</v>
      </c>
      <c r="H155" s="13" t="s">
        <v>35</v>
      </c>
      <c r="I155" s="13" t="s">
        <v>25</v>
      </c>
      <c r="J155" s="13">
        <v>1.0</v>
      </c>
      <c r="K155" s="13" t="s">
        <v>26</v>
      </c>
      <c r="L155" s="13">
        <v>3.0</v>
      </c>
      <c r="M155" s="13" t="s">
        <v>60</v>
      </c>
      <c r="N155" s="14" t="s">
        <v>37</v>
      </c>
      <c r="O155" s="13" t="s">
        <v>30</v>
      </c>
      <c r="P155" s="13" t="s">
        <v>30</v>
      </c>
      <c r="Q155" s="13" t="s">
        <v>29</v>
      </c>
      <c r="R155" s="13">
        <v>2.0</v>
      </c>
      <c r="S155" s="13">
        <v>4.0</v>
      </c>
    </row>
    <row r="156" ht="14.25" customHeight="1">
      <c r="A156" s="12">
        <v>29831.0</v>
      </c>
      <c r="B156" s="13">
        <f t="array" ref="B156">XLOOKUP(D156,'Analisis para entender satisfac'!$B$3:$B$22,'Analisis para entender satisfac'!$A$3:$A$22,)</f>
        <v>4</v>
      </c>
      <c r="C156" s="13" t="s">
        <v>80</v>
      </c>
      <c r="D156" s="13" t="s">
        <v>80</v>
      </c>
      <c r="E156" s="13" t="s">
        <v>48</v>
      </c>
      <c r="F156" s="13" t="s">
        <v>41</v>
      </c>
      <c r="G156" s="13">
        <v>2.0</v>
      </c>
      <c r="H156" s="13" t="s">
        <v>50</v>
      </c>
      <c r="I156" s="13" t="s">
        <v>25</v>
      </c>
      <c r="J156" s="13">
        <v>1.0</v>
      </c>
      <c r="K156" s="13" t="s">
        <v>55</v>
      </c>
      <c r="L156" s="13">
        <v>4.0</v>
      </c>
      <c r="M156" s="13" t="s">
        <v>56</v>
      </c>
      <c r="N156" s="13" t="s">
        <v>28</v>
      </c>
      <c r="O156" s="13" t="s">
        <v>29</v>
      </c>
      <c r="P156" s="13" t="s">
        <v>30</v>
      </c>
      <c r="Q156" s="13" t="s">
        <v>31</v>
      </c>
      <c r="R156" s="13">
        <v>1.0</v>
      </c>
      <c r="S156" s="13">
        <v>2.0</v>
      </c>
    </row>
    <row r="157" ht="14.25" customHeight="1">
      <c r="A157" s="12">
        <v>34961.0</v>
      </c>
      <c r="B157" s="13">
        <f t="array" ref="B157">XLOOKUP(D157,'Analisis para entender satisfac'!$B$3:$B$22,'Analisis para entender satisfac'!$A$3:$A$22,)</f>
        <v>5</v>
      </c>
      <c r="C157" s="13" t="s">
        <v>82</v>
      </c>
      <c r="D157" s="13" t="s">
        <v>82</v>
      </c>
      <c r="E157" s="13" t="s">
        <v>34</v>
      </c>
      <c r="F157" s="13" t="s">
        <v>53</v>
      </c>
      <c r="G157" s="13">
        <v>1.0</v>
      </c>
      <c r="H157" s="13" t="s">
        <v>35</v>
      </c>
      <c r="I157" s="13" t="s">
        <v>25</v>
      </c>
      <c r="J157" s="13">
        <v>5.0</v>
      </c>
      <c r="K157" s="13" t="s">
        <v>51</v>
      </c>
      <c r="L157" s="13">
        <v>5.0</v>
      </c>
      <c r="M157" s="14" t="s">
        <v>36</v>
      </c>
      <c r="N157" s="13" t="s">
        <v>28</v>
      </c>
      <c r="O157" s="13" t="s">
        <v>29</v>
      </c>
      <c r="P157" s="13" t="s">
        <v>29</v>
      </c>
      <c r="Q157" s="13" t="s">
        <v>29</v>
      </c>
      <c r="R157" s="13">
        <v>2.0</v>
      </c>
      <c r="S157" s="13">
        <v>5.0</v>
      </c>
    </row>
    <row r="158" ht="14.25" customHeight="1">
      <c r="A158" s="12">
        <v>28586.0</v>
      </c>
      <c r="B158" s="13">
        <f t="array" ref="B158">XLOOKUP(D158,'Analisis para entender satisfac'!$B$3:$B$22,'Analisis para entender satisfac'!$A$3:$A$22,)</f>
        <v>1</v>
      </c>
      <c r="C158" s="13" t="s">
        <v>52</v>
      </c>
      <c r="D158" s="13" t="s">
        <v>39</v>
      </c>
      <c r="E158" s="13" t="s">
        <v>40</v>
      </c>
      <c r="F158" s="13" t="s">
        <v>41</v>
      </c>
      <c r="G158" s="13">
        <v>4.0</v>
      </c>
      <c r="H158" s="13" t="s">
        <v>68</v>
      </c>
      <c r="I158" s="13" t="s">
        <v>84</v>
      </c>
      <c r="J158" s="13">
        <v>5.0</v>
      </c>
      <c r="K158" s="14" t="s">
        <v>55</v>
      </c>
      <c r="L158" s="13">
        <v>4.0</v>
      </c>
      <c r="M158" s="13" t="s">
        <v>60</v>
      </c>
      <c r="N158" s="13" t="s">
        <v>28</v>
      </c>
      <c r="O158" s="13" t="s">
        <v>29</v>
      </c>
      <c r="P158" s="13" t="s">
        <v>29</v>
      </c>
      <c r="Q158" s="13" t="s">
        <v>31</v>
      </c>
      <c r="R158" s="13">
        <v>1.0</v>
      </c>
      <c r="S158" s="13">
        <v>3.0</v>
      </c>
    </row>
    <row r="159" ht="14.25" customHeight="1">
      <c r="A159" s="12">
        <v>37715.0</v>
      </c>
      <c r="B159" s="13">
        <f t="array" ref="B159">XLOOKUP(D159,'Analisis para entender satisfac'!$B$3:$B$22,'Analisis para entender satisfac'!$A$3:$A$22,)</f>
        <v>6</v>
      </c>
      <c r="C159" s="13" t="s">
        <v>66</v>
      </c>
      <c r="D159" s="13" t="s">
        <v>66</v>
      </c>
      <c r="E159" s="13" t="s">
        <v>22</v>
      </c>
      <c r="F159" s="13" t="s">
        <v>53</v>
      </c>
      <c r="G159" s="13">
        <v>3.0</v>
      </c>
      <c r="H159" s="13" t="s">
        <v>68</v>
      </c>
      <c r="I159" s="14" t="s">
        <v>25</v>
      </c>
      <c r="J159" s="13">
        <v>5.0</v>
      </c>
      <c r="K159" s="14" t="s">
        <v>51</v>
      </c>
      <c r="L159" s="13">
        <v>4.0</v>
      </c>
      <c r="M159" s="13" t="s">
        <v>60</v>
      </c>
      <c r="N159" s="14" t="s">
        <v>28</v>
      </c>
      <c r="O159" s="13" t="s">
        <v>29</v>
      </c>
      <c r="P159" s="13" t="s">
        <v>30</v>
      </c>
      <c r="Q159" s="13" t="s">
        <v>29</v>
      </c>
      <c r="R159" s="13">
        <v>2.0</v>
      </c>
      <c r="S159" s="13">
        <v>5.0</v>
      </c>
    </row>
    <row r="160" ht="14.25" customHeight="1">
      <c r="A160" s="12">
        <v>25444.0</v>
      </c>
      <c r="B160" s="13">
        <f t="array" ref="B160">XLOOKUP(D160,'Analisis para entender satisfac'!$B$3:$B$22,'Analisis para entender satisfac'!$A$3:$A$22,)</f>
        <v>6</v>
      </c>
      <c r="C160" s="13" t="s">
        <v>57</v>
      </c>
      <c r="D160" s="13" t="s">
        <v>57</v>
      </c>
      <c r="E160" s="13" t="s">
        <v>22</v>
      </c>
      <c r="F160" s="13" t="s">
        <v>23</v>
      </c>
      <c r="G160" s="13">
        <v>2.0</v>
      </c>
      <c r="H160" s="13" t="s">
        <v>35</v>
      </c>
      <c r="I160" s="14" t="s">
        <v>25</v>
      </c>
      <c r="J160" s="13">
        <v>3.0</v>
      </c>
      <c r="K160" s="13" t="s">
        <v>46</v>
      </c>
      <c r="L160" s="13">
        <v>4.0</v>
      </c>
      <c r="M160" s="13" t="s">
        <v>60</v>
      </c>
      <c r="N160" s="13" t="s">
        <v>28</v>
      </c>
      <c r="O160" s="13" t="s">
        <v>29</v>
      </c>
      <c r="P160" s="13" t="s">
        <v>30</v>
      </c>
      <c r="Q160" s="13" t="s">
        <v>31</v>
      </c>
      <c r="R160" s="13">
        <v>3.0</v>
      </c>
      <c r="S160" s="13">
        <v>3.0</v>
      </c>
    </row>
    <row r="161" ht="14.25" customHeight="1">
      <c r="A161" s="12">
        <v>22110.0</v>
      </c>
      <c r="B161" s="13">
        <f t="array" ref="B161">XLOOKUP(D161,'Analisis para entender satisfac'!$B$3:$B$22,'Analisis para entender satisfac'!$A$3:$A$22,)</f>
        <v>4</v>
      </c>
      <c r="C161" s="13" t="s">
        <v>33</v>
      </c>
      <c r="D161" s="13" t="s">
        <v>33</v>
      </c>
      <c r="E161" s="13" t="s">
        <v>48</v>
      </c>
      <c r="F161" s="13" t="s">
        <v>23</v>
      </c>
      <c r="G161" s="13">
        <v>1.0</v>
      </c>
      <c r="H161" s="13" t="s">
        <v>35</v>
      </c>
      <c r="I161" s="14" t="s">
        <v>25</v>
      </c>
      <c r="J161" s="13">
        <v>2.0</v>
      </c>
      <c r="K161" s="13" t="s">
        <v>62</v>
      </c>
      <c r="L161" s="13">
        <v>3.0</v>
      </c>
      <c r="M161" s="14" t="s">
        <v>36</v>
      </c>
      <c r="N161" s="13" t="s">
        <v>28</v>
      </c>
      <c r="O161" s="13" t="s">
        <v>29</v>
      </c>
      <c r="P161" s="13" t="s">
        <v>30</v>
      </c>
      <c r="Q161" s="13" t="s">
        <v>29</v>
      </c>
      <c r="R161" s="13">
        <v>3.0</v>
      </c>
      <c r="S161" s="13">
        <v>2.0</v>
      </c>
    </row>
    <row r="162" ht="14.25" customHeight="1">
      <c r="A162" s="12">
        <v>26253.0</v>
      </c>
      <c r="B162" s="13">
        <f t="array" ref="B162">XLOOKUP(D162,'Analisis para entender satisfac'!$B$3:$B$22,'Analisis para entender satisfac'!$A$3:$A$22,)</f>
        <v>6</v>
      </c>
      <c r="C162" s="13" t="s">
        <v>66</v>
      </c>
      <c r="D162" s="13" t="s">
        <v>65</v>
      </c>
      <c r="E162" s="13" t="s">
        <v>48</v>
      </c>
      <c r="F162" s="13" t="s">
        <v>23</v>
      </c>
      <c r="G162" s="13">
        <v>2.0</v>
      </c>
      <c r="H162" s="13" t="s">
        <v>54</v>
      </c>
      <c r="I162" s="14" t="s">
        <v>25</v>
      </c>
      <c r="J162" s="13">
        <v>3.0</v>
      </c>
      <c r="K162" s="13" t="s">
        <v>62</v>
      </c>
      <c r="L162" s="13">
        <v>5.0</v>
      </c>
      <c r="M162" s="13" t="s">
        <v>56</v>
      </c>
      <c r="N162" s="13" t="s">
        <v>44</v>
      </c>
      <c r="O162" s="13" t="s">
        <v>29</v>
      </c>
      <c r="P162" s="13" t="s">
        <v>30</v>
      </c>
      <c r="Q162" s="13" t="s">
        <v>31</v>
      </c>
      <c r="R162" s="13">
        <v>1.0</v>
      </c>
      <c r="S162" s="13">
        <v>2.0</v>
      </c>
    </row>
    <row r="163" ht="14.25" customHeight="1">
      <c r="A163" s="12">
        <v>23730.0</v>
      </c>
      <c r="B163" s="13">
        <f t="array" ref="B163">XLOOKUP(D163,'Analisis para entender satisfac'!$B$3:$B$22,'Analisis para entender satisfac'!$A$3:$A$22,)</f>
        <v>2</v>
      </c>
      <c r="C163" s="13" t="s">
        <v>38</v>
      </c>
      <c r="D163" s="13" t="s">
        <v>38</v>
      </c>
      <c r="E163" s="13" t="s">
        <v>48</v>
      </c>
      <c r="F163" s="13" t="s">
        <v>23</v>
      </c>
      <c r="G163" s="13">
        <v>4.0</v>
      </c>
      <c r="H163" s="13" t="s">
        <v>79</v>
      </c>
      <c r="I163" s="13" t="s">
        <v>43</v>
      </c>
      <c r="J163" s="13">
        <v>1.0</v>
      </c>
      <c r="K163" s="13" t="s">
        <v>69</v>
      </c>
      <c r="L163" s="13">
        <v>5.0</v>
      </c>
      <c r="M163" s="14" t="s">
        <v>36</v>
      </c>
      <c r="N163" s="13" t="s">
        <v>28</v>
      </c>
      <c r="O163" s="13" t="s">
        <v>29</v>
      </c>
      <c r="P163" s="13" t="s">
        <v>30</v>
      </c>
      <c r="Q163" s="13" t="s">
        <v>31</v>
      </c>
      <c r="R163" s="13">
        <v>2.0</v>
      </c>
      <c r="S163" s="13">
        <v>2.0</v>
      </c>
    </row>
    <row r="164" ht="14.25" customHeight="1">
      <c r="A164" s="12">
        <v>37376.0</v>
      </c>
      <c r="B164" s="13">
        <f t="array" ref="B164">XLOOKUP(D164,'Analisis para entender satisfac'!$B$3:$B$22,'Analisis para entender satisfac'!$A$3:$A$22,)</f>
        <v>4</v>
      </c>
      <c r="C164" s="13" t="s">
        <v>21</v>
      </c>
      <c r="D164" s="13" t="s">
        <v>21</v>
      </c>
      <c r="E164" s="13" t="s">
        <v>48</v>
      </c>
      <c r="F164" s="13" t="s">
        <v>23</v>
      </c>
      <c r="G164" s="13">
        <v>4.0</v>
      </c>
      <c r="H164" s="13" t="s">
        <v>79</v>
      </c>
      <c r="I164" s="13" t="s">
        <v>84</v>
      </c>
      <c r="J164" s="13">
        <v>4.0</v>
      </c>
      <c r="K164" s="13" t="s">
        <v>62</v>
      </c>
      <c r="L164" s="13">
        <v>5.0</v>
      </c>
      <c r="M164" s="13" t="s">
        <v>60</v>
      </c>
      <c r="N164" s="13" t="s">
        <v>28</v>
      </c>
      <c r="O164" s="13" t="s">
        <v>29</v>
      </c>
      <c r="P164" s="13" t="s">
        <v>30</v>
      </c>
      <c r="Q164" s="13" t="s">
        <v>31</v>
      </c>
      <c r="R164" s="13">
        <v>4.0</v>
      </c>
      <c r="S164" s="13">
        <v>5.0</v>
      </c>
    </row>
    <row r="165" ht="14.25" customHeight="1">
      <c r="A165" s="12">
        <v>24781.0</v>
      </c>
      <c r="B165" s="13">
        <f t="array" ref="B165">XLOOKUP(D165,'Analisis para entender satisfac'!$B$3:$B$22,'Analisis para entender satisfac'!$A$3:$A$22,)</f>
        <v>2</v>
      </c>
      <c r="C165" s="13" t="s">
        <v>67</v>
      </c>
      <c r="D165" s="13" t="s">
        <v>67</v>
      </c>
      <c r="E165" s="13" t="s">
        <v>48</v>
      </c>
      <c r="F165" s="13" t="s">
        <v>23</v>
      </c>
      <c r="G165" s="13">
        <v>2.0</v>
      </c>
      <c r="H165" s="13" t="s">
        <v>35</v>
      </c>
      <c r="I165" s="13" t="s">
        <v>25</v>
      </c>
      <c r="J165" s="13">
        <v>5.0</v>
      </c>
      <c r="K165" s="13" t="s">
        <v>26</v>
      </c>
      <c r="L165" s="13">
        <v>4.0</v>
      </c>
      <c r="M165" s="14" t="s">
        <v>36</v>
      </c>
      <c r="N165" s="14" t="s">
        <v>37</v>
      </c>
      <c r="O165" s="13" t="s">
        <v>29</v>
      </c>
      <c r="P165" s="13" t="s">
        <v>30</v>
      </c>
      <c r="Q165" s="13" t="s">
        <v>31</v>
      </c>
      <c r="R165" s="13">
        <v>2.0</v>
      </c>
      <c r="S165" s="13">
        <v>4.0</v>
      </c>
    </row>
    <row r="166" ht="14.25" customHeight="1">
      <c r="A166" s="12">
        <v>22869.0</v>
      </c>
      <c r="B166" s="13">
        <f t="array" ref="B166">XLOOKUP(D166,'Analisis para entender satisfac'!$B$3:$B$22,'Analisis para entender satisfac'!$A$3:$A$22,)</f>
        <v>3</v>
      </c>
      <c r="C166" s="13" t="s">
        <v>47</v>
      </c>
      <c r="D166" s="13" t="s">
        <v>76</v>
      </c>
      <c r="E166" s="13" t="s">
        <v>48</v>
      </c>
      <c r="F166" s="13" t="s">
        <v>41</v>
      </c>
      <c r="G166" s="13">
        <v>1.0</v>
      </c>
      <c r="H166" s="13" t="s">
        <v>24</v>
      </c>
      <c r="I166" s="13" t="s">
        <v>84</v>
      </c>
      <c r="J166" s="13">
        <v>3.0</v>
      </c>
      <c r="K166" s="13" t="s">
        <v>55</v>
      </c>
      <c r="L166" s="13">
        <v>1.0</v>
      </c>
      <c r="M166" s="13" t="s">
        <v>56</v>
      </c>
      <c r="N166" s="13" t="s">
        <v>28</v>
      </c>
      <c r="O166" s="13" t="s">
        <v>29</v>
      </c>
      <c r="P166" s="13" t="s">
        <v>29</v>
      </c>
      <c r="Q166" s="13" t="s">
        <v>29</v>
      </c>
      <c r="R166" s="13">
        <v>1.0</v>
      </c>
      <c r="S166" s="13">
        <v>2.0</v>
      </c>
    </row>
    <row r="167" ht="14.25" customHeight="1">
      <c r="A167" s="12">
        <v>24469.0</v>
      </c>
      <c r="B167" s="13">
        <f t="array" ref="B167">XLOOKUP(D167,'Analisis para entender satisfac'!$B$3:$B$22,'Analisis para entender satisfac'!$A$3:$A$22,)</f>
        <v>5</v>
      </c>
      <c r="C167" s="13" t="s">
        <v>78</v>
      </c>
      <c r="D167" s="13" t="s">
        <v>78</v>
      </c>
      <c r="E167" s="13" t="s">
        <v>22</v>
      </c>
      <c r="F167" s="13" t="s">
        <v>23</v>
      </c>
      <c r="G167" s="13">
        <v>4.0</v>
      </c>
      <c r="H167" s="13" t="s">
        <v>50</v>
      </c>
      <c r="I167" s="13" t="s">
        <v>43</v>
      </c>
      <c r="J167" s="13">
        <v>3.0</v>
      </c>
      <c r="K167" s="13" t="s">
        <v>69</v>
      </c>
      <c r="L167" s="13">
        <v>4.0</v>
      </c>
      <c r="M167" s="13" t="s">
        <v>56</v>
      </c>
      <c r="N167" s="13" t="s">
        <v>28</v>
      </c>
      <c r="O167" s="13" t="s">
        <v>30</v>
      </c>
      <c r="P167" s="13" t="s">
        <v>30</v>
      </c>
      <c r="Q167" s="13" t="s">
        <v>31</v>
      </c>
      <c r="R167" s="13">
        <v>1.0</v>
      </c>
      <c r="S167" s="13">
        <v>2.0</v>
      </c>
    </row>
    <row r="168" ht="14.25" customHeight="1">
      <c r="A168" s="12">
        <v>26905.0</v>
      </c>
      <c r="B168" s="13">
        <f t="array" ref="B168">XLOOKUP(D168,'Analisis para entender satisfac'!$B$3:$B$22,'Analisis para entender satisfac'!$A$3:$A$22,)</f>
        <v>6</v>
      </c>
      <c r="C168" s="13" t="s">
        <v>72</v>
      </c>
      <c r="D168" s="13" t="s">
        <v>72</v>
      </c>
      <c r="E168" s="13" t="s">
        <v>48</v>
      </c>
      <c r="F168" s="13" t="s">
        <v>41</v>
      </c>
      <c r="G168" s="13">
        <v>1.0</v>
      </c>
      <c r="H168" s="13" t="s">
        <v>54</v>
      </c>
      <c r="I168" s="13" t="s">
        <v>43</v>
      </c>
      <c r="J168" s="13">
        <v>5.0</v>
      </c>
      <c r="K168" s="13" t="s">
        <v>46</v>
      </c>
      <c r="L168" s="13">
        <v>4.0</v>
      </c>
      <c r="M168" s="14" t="s">
        <v>36</v>
      </c>
      <c r="N168" s="13" t="s">
        <v>59</v>
      </c>
      <c r="O168" s="13" t="s">
        <v>29</v>
      </c>
      <c r="P168" s="13" t="s">
        <v>29</v>
      </c>
      <c r="Q168" s="13" t="s">
        <v>29</v>
      </c>
      <c r="R168" s="13">
        <v>3.0</v>
      </c>
      <c r="S168" s="13">
        <v>1.0</v>
      </c>
    </row>
    <row r="169" ht="14.25" customHeight="1">
      <c r="A169" s="12">
        <v>27031.0</v>
      </c>
      <c r="B169" s="13">
        <f t="array" ref="B169">XLOOKUP(D169,'Analisis para entender satisfac'!$B$3:$B$22,'Analisis para entender satisfac'!$A$3:$A$22,)</f>
        <v>6</v>
      </c>
      <c r="C169" s="13" t="s">
        <v>57</v>
      </c>
      <c r="D169" s="13" t="s">
        <v>57</v>
      </c>
      <c r="E169" s="13" t="s">
        <v>48</v>
      </c>
      <c r="F169" s="13" t="s">
        <v>23</v>
      </c>
      <c r="G169" s="13">
        <v>4.0</v>
      </c>
      <c r="H169" s="13" t="s">
        <v>64</v>
      </c>
      <c r="I169" s="14" t="s">
        <v>25</v>
      </c>
      <c r="J169" s="13">
        <v>1.0</v>
      </c>
      <c r="K169" s="14" t="s">
        <v>62</v>
      </c>
      <c r="L169" s="13">
        <v>4.0</v>
      </c>
      <c r="M169" s="13" t="s">
        <v>60</v>
      </c>
      <c r="N169" s="13" t="s">
        <v>37</v>
      </c>
      <c r="O169" s="13" t="s">
        <v>29</v>
      </c>
      <c r="P169" s="13" t="s">
        <v>30</v>
      </c>
      <c r="Q169" s="13" t="s">
        <v>31</v>
      </c>
      <c r="R169" s="13">
        <v>1.0</v>
      </c>
      <c r="S169" s="13">
        <v>4.0</v>
      </c>
    </row>
    <row r="170" ht="14.25" customHeight="1">
      <c r="A170" s="12">
        <v>34658.0</v>
      </c>
      <c r="B170" s="13">
        <f t="array" ref="B170">XLOOKUP(D170,'Analisis para entender satisfac'!$B$3:$B$22,'Analisis para entender satisfac'!$A$3:$A$22,)</f>
        <v>1</v>
      </c>
      <c r="C170" s="13" t="s">
        <v>82</v>
      </c>
      <c r="D170" s="13" t="s">
        <v>52</v>
      </c>
      <c r="E170" s="13" t="s">
        <v>34</v>
      </c>
      <c r="F170" s="13" t="s">
        <v>23</v>
      </c>
      <c r="G170" s="13">
        <v>2.0</v>
      </c>
      <c r="H170" s="13" t="s">
        <v>35</v>
      </c>
      <c r="I170" s="13" t="s">
        <v>25</v>
      </c>
      <c r="J170" s="13">
        <v>5.0</v>
      </c>
      <c r="K170" s="14" t="s">
        <v>46</v>
      </c>
      <c r="L170" s="13">
        <v>1.0</v>
      </c>
      <c r="M170" s="13" t="s">
        <v>27</v>
      </c>
      <c r="N170" s="13" t="s">
        <v>44</v>
      </c>
      <c r="O170" s="13" t="s">
        <v>29</v>
      </c>
      <c r="P170" s="13" t="s">
        <v>29</v>
      </c>
      <c r="Q170" s="13" t="s">
        <v>31</v>
      </c>
      <c r="R170" s="13">
        <v>2.0</v>
      </c>
      <c r="S170" s="13">
        <v>3.0</v>
      </c>
    </row>
    <row r="171" ht="14.25" customHeight="1">
      <c r="A171" s="12">
        <v>26279.0</v>
      </c>
      <c r="B171" s="13">
        <f t="array" ref="B171">XLOOKUP(D171,'Analisis para entender satisfac'!$B$3:$B$22,'Analisis para entender satisfac'!$A$3:$A$22,)</f>
        <v>5</v>
      </c>
      <c r="C171" s="13" t="s">
        <v>82</v>
      </c>
      <c r="D171" s="13" t="s">
        <v>82</v>
      </c>
      <c r="E171" s="13" t="s">
        <v>48</v>
      </c>
      <c r="F171" s="13" t="s">
        <v>53</v>
      </c>
      <c r="G171" s="13">
        <v>1.0</v>
      </c>
      <c r="H171" s="13" t="s">
        <v>64</v>
      </c>
      <c r="I171" s="13" t="s">
        <v>43</v>
      </c>
      <c r="J171" s="13">
        <v>1.0</v>
      </c>
      <c r="K171" s="14" t="s">
        <v>51</v>
      </c>
      <c r="L171" s="13">
        <v>4.0</v>
      </c>
      <c r="M171" s="13" t="s">
        <v>60</v>
      </c>
      <c r="N171" s="13" t="s">
        <v>28</v>
      </c>
      <c r="O171" s="13" t="s">
        <v>29</v>
      </c>
      <c r="P171" s="13" t="s">
        <v>30</v>
      </c>
      <c r="Q171" s="13" t="s">
        <v>29</v>
      </c>
      <c r="R171" s="13">
        <v>4.0</v>
      </c>
      <c r="S171" s="13">
        <v>5.0</v>
      </c>
    </row>
    <row r="172" ht="14.25" customHeight="1">
      <c r="A172" s="12">
        <v>36321.0</v>
      </c>
      <c r="B172" s="13">
        <f t="array" ref="B172">XLOOKUP(D172,'Analisis para entender satisfac'!$B$3:$B$22,'Analisis para entender satisfac'!$A$3:$A$22,)</f>
        <v>1</v>
      </c>
      <c r="C172" s="13" t="s">
        <v>75</v>
      </c>
      <c r="D172" s="13" t="s">
        <v>52</v>
      </c>
      <c r="E172" s="13" t="s">
        <v>34</v>
      </c>
      <c r="F172" s="13" t="s">
        <v>23</v>
      </c>
      <c r="G172" s="13">
        <v>1.0</v>
      </c>
      <c r="H172" s="13" t="s">
        <v>50</v>
      </c>
      <c r="I172" s="14" t="s">
        <v>25</v>
      </c>
      <c r="J172" s="13">
        <v>3.0</v>
      </c>
      <c r="K172" s="13" t="s">
        <v>62</v>
      </c>
      <c r="L172" s="13">
        <v>5.0</v>
      </c>
      <c r="M172" s="13" t="s">
        <v>56</v>
      </c>
      <c r="N172" s="13" t="s">
        <v>28</v>
      </c>
      <c r="O172" s="13" t="s">
        <v>29</v>
      </c>
      <c r="P172" s="13" t="s">
        <v>29</v>
      </c>
      <c r="Q172" s="13" t="s">
        <v>29</v>
      </c>
      <c r="R172" s="13">
        <v>2.0</v>
      </c>
      <c r="S172" s="13">
        <v>5.0</v>
      </c>
    </row>
    <row r="173" ht="14.25" customHeight="1">
      <c r="A173" s="12">
        <v>30004.0</v>
      </c>
      <c r="B173" s="13">
        <f t="array" ref="B173">XLOOKUP(D173,'Analisis para entender satisfac'!$B$3:$B$22,'Analisis para entender satisfac'!$A$3:$A$22,)</f>
        <v>2</v>
      </c>
      <c r="C173" s="13" t="s">
        <v>45</v>
      </c>
      <c r="D173" s="13" t="s">
        <v>45</v>
      </c>
      <c r="E173" s="13" t="s">
        <v>22</v>
      </c>
      <c r="F173" s="13" t="s">
        <v>23</v>
      </c>
      <c r="G173" s="13">
        <v>1.0</v>
      </c>
      <c r="H173" s="13" t="s">
        <v>49</v>
      </c>
      <c r="I173" s="14" t="s">
        <v>25</v>
      </c>
      <c r="J173" s="13">
        <v>3.0</v>
      </c>
      <c r="K173" s="13" t="s">
        <v>62</v>
      </c>
      <c r="L173" s="13">
        <v>5.0</v>
      </c>
      <c r="M173" s="14" t="s">
        <v>36</v>
      </c>
      <c r="N173" s="13" t="s">
        <v>59</v>
      </c>
      <c r="O173" s="13" t="s">
        <v>29</v>
      </c>
      <c r="P173" s="13" t="s">
        <v>30</v>
      </c>
      <c r="Q173" s="13" t="s">
        <v>29</v>
      </c>
      <c r="R173" s="13">
        <v>2.0</v>
      </c>
      <c r="S173" s="13">
        <v>5.0</v>
      </c>
    </row>
    <row r="174" ht="14.25" customHeight="1">
      <c r="A174" s="12">
        <v>35656.0</v>
      </c>
      <c r="B174" s="13">
        <f t="array" ref="B174">XLOOKUP(D174,'Analisis para entender satisfac'!$B$3:$B$22,'Analisis para entender satisfac'!$A$3:$A$22,)</f>
        <v>3</v>
      </c>
      <c r="C174" s="13" t="s">
        <v>47</v>
      </c>
      <c r="D174" s="13" t="s">
        <v>47</v>
      </c>
      <c r="E174" s="13" t="s">
        <v>48</v>
      </c>
      <c r="F174" s="13" t="s">
        <v>23</v>
      </c>
      <c r="G174" s="13">
        <v>5.0</v>
      </c>
      <c r="H174" s="13" t="s">
        <v>49</v>
      </c>
      <c r="I174" s="13" t="s">
        <v>43</v>
      </c>
      <c r="J174" s="13">
        <v>5.0</v>
      </c>
      <c r="K174" s="13" t="s">
        <v>62</v>
      </c>
      <c r="L174" s="13">
        <v>2.0</v>
      </c>
      <c r="M174" s="13" t="s">
        <v>60</v>
      </c>
      <c r="N174" s="13" t="s">
        <v>28</v>
      </c>
      <c r="O174" s="13" t="s">
        <v>29</v>
      </c>
      <c r="P174" s="13" t="s">
        <v>30</v>
      </c>
      <c r="Q174" s="13" t="s">
        <v>31</v>
      </c>
      <c r="R174" s="13">
        <v>1.0</v>
      </c>
      <c r="S174" s="13">
        <v>5.0</v>
      </c>
    </row>
    <row r="175" ht="14.25" customHeight="1">
      <c r="A175" s="12">
        <v>31888.0</v>
      </c>
      <c r="B175" s="13">
        <f t="array" ref="B175">XLOOKUP(D175,'Analisis para entender satisfac'!$B$3:$B$22,'Analisis para entender satisfac'!$A$3:$A$22,)</f>
        <v>4</v>
      </c>
      <c r="C175" s="13" t="s">
        <v>32</v>
      </c>
      <c r="D175" s="13" t="s">
        <v>33</v>
      </c>
      <c r="E175" s="13" t="s">
        <v>34</v>
      </c>
      <c r="F175" s="13" t="s">
        <v>23</v>
      </c>
      <c r="G175" s="13">
        <v>1.0</v>
      </c>
      <c r="H175" s="13" t="s">
        <v>50</v>
      </c>
      <c r="I175" s="14" t="s">
        <v>25</v>
      </c>
      <c r="J175" s="13">
        <v>5.0</v>
      </c>
      <c r="K175" s="13" t="s">
        <v>51</v>
      </c>
      <c r="L175" s="13">
        <v>5.0</v>
      </c>
      <c r="M175" s="13" t="s">
        <v>60</v>
      </c>
      <c r="N175" s="13" t="s">
        <v>28</v>
      </c>
      <c r="O175" s="13" t="s">
        <v>29</v>
      </c>
      <c r="P175" s="13" t="s">
        <v>30</v>
      </c>
      <c r="Q175" s="13" t="s">
        <v>31</v>
      </c>
      <c r="R175" s="13">
        <v>4.0</v>
      </c>
      <c r="S175" s="13">
        <v>5.0</v>
      </c>
    </row>
    <row r="176" ht="14.25" customHeight="1">
      <c r="A176" s="12">
        <v>28703.0</v>
      </c>
      <c r="B176" s="13">
        <f t="array" ref="B176">XLOOKUP(D176,'Analisis para entender satisfac'!$B$3:$B$22,'Analisis para entender satisfac'!$A$3:$A$22,)</f>
        <v>4</v>
      </c>
      <c r="C176" s="13" t="s">
        <v>80</v>
      </c>
      <c r="D176" s="13" t="s">
        <v>80</v>
      </c>
      <c r="E176" s="13" t="s">
        <v>22</v>
      </c>
      <c r="F176" s="13" t="s">
        <v>41</v>
      </c>
      <c r="G176" s="13">
        <v>1.0</v>
      </c>
      <c r="H176" s="13" t="s">
        <v>68</v>
      </c>
      <c r="I176" s="13" t="s">
        <v>25</v>
      </c>
      <c r="J176" s="13">
        <v>3.0</v>
      </c>
      <c r="K176" s="13" t="s">
        <v>26</v>
      </c>
      <c r="L176" s="13">
        <v>4.0</v>
      </c>
      <c r="M176" s="13" t="s">
        <v>36</v>
      </c>
      <c r="N176" s="14" t="s">
        <v>28</v>
      </c>
      <c r="O176" s="13" t="s">
        <v>29</v>
      </c>
      <c r="P176" s="13" t="s">
        <v>29</v>
      </c>
      <c r="Q176" s="13" t="s">
        <v>31</v>
      </c>
      <c r="R176" s="13">
        <v>3.0</v>
      </c>
      <c r="S176" s="13">
        <v>3.0</v>
      </c>
    </row>
    <row r="177" ht="14.25" customHeight="1">
      <c r="A177" s="12">
        <v>31566.0</v>
      </c>
      <c r="B177" s="13">
        <f t="array" ref="B177">XLOOKUP(D177,'Analisis para entender satisfac'!$B$3:$B$22,'Analisis para entender satisfac'!$A$3:$A$22,)</f>
        <v>6</v>
      </c>
      <c r="C177" s="13" t="s">
        <v>65</v>
      </c>
      <c r="D177" s="13" t="s">
        <v>65</v>
      </c>
      <c r="E177" s="13" t="s">
        <v>48</v>
      </c>
      <c r="F177" s="13" t="s">
        <v>23</v>
      </c>
      <c r="G177" s="13">
        <v>1.0</v>
      </c>
      <c r="H177" s="13" t="s">
        <v>50</v>
      </c>
      <c r="I177" s="14" t="s">
        <v>25</v>
      </c>
      <c r="J177" s="13">
        <v>2.0</v>
      </c>
      <c r="K177" s="13" t="s">
        <v>26</v>
      </c>
      <c r="L177" s="13">
        <v>5.0</v>
      </c>
      <c r="M177" s="13" t="s">
        <v>60</v>
      </c>
      <c r="N177" s="13" t="s">
        <v>28</v>
      </c>
      <c r="O177" s="13" t="s">
        <v>29</v>
      </c>
      <c r="P177" s="13" t="s">
        <v>30</v>
      </c>
      <c r="Q177" s="13" t="s">
        <v>31</v>
      </c>
      <c r="R177" s="13">
        <v>1.0</v>
      </c>
      <c r="S177" s="13">
        <v>4.0</v>
      </c>
    </row>
    <row r="178" ht="14.25" customHeight="1">
      <c r="A178" s="12">
        <v>26416.0</v>
      </c>
      <c r="B178" s="13">
        <f t="array" ref="B178">XLOOKUP(D178,'Analisis para entender satisfac'!$B$3:$B$22,'Analisis para entender satisfac'!$A$3:$A$22,)</f>
        <v>4</v>
      </c>
      <c r="C178" s="13" t="s">
        <v>80</v>
      </c>
      <c r="D178" s="13" t="s">
        <v>80</v>
      </c>
      <c r="E178" s="13" t="s">
        <v>48</v>
      </c>
      <c r="F178" s="13" t="s">
        <v>23</v>
      </c>
      <c r="G178" s="13">
        <v>1.0</v>
      </c>
      <c r="H178" s="13" t="s">
        <v>68</v>
      </c>
      <c r="I178" s="13" t="s">
        <v>84</v>
      </c>
      <c r="J178" s="13">
        <v>3.0</v>
      </c>
      <c r="K178" s="13" t="s">
        <v>71</v>
      </c>
      <c r="L178" s="13">
        <v>3.0</v>
      </c>
      <c r="M178" s="13" t="s">
        <v>60</v>
      </c>
      <c r="N178" s="13" t="s">
        <v>59</v>
      </c>
      <c r="O178" s="13" t="s">
        <v>29</v>
      </c>
      <c r="P178" s="13" t="s">
        <v>30</v>
      </c>
      <c r="Q178" s="13" t="s">
        <v>31</v>
      </c>
      <c r="R178" s="13">
        <v>2.0</v>
      </c>
      <c r="S178" s="13">
        <v>5.0</v>
      </c>
    </row>
    <row r="179" ht="14.25" customHeight="1">
      <c r="A179" s="12">
        <v>34357.0</v>
      </c>
      <c r="B179" s="13">
        <f t="array" ref="B179">XLOOKUP(D179,'Analisis para entender satisfac'!$B$3:$B$22,'Analisis para entender satisfac'!$A$3:$A$22,)</f>
        <v>6</v>
      </c>
      <c r="C179" s="13" t="s">
        <v>66</v>
      </c>
      <c r="D179" s="13" t="s">
        <v>66</v>
      </c>
      <c r="E179" s="13" t="s">
        <v>22</v>
      </c>
      <c r="F179" s="13" t="s">
        <v>53</v>
      </c>
      <c r="G179" s="13">
        <v>1.0</v>
      </c>
      <c r="H179" s="13" t="s">
        <v>54</v>
      </c>
      <c r="I179" s="13" t="s">
        <v>25</v>
      </c>
      <c r="J179" s="13">
        <v>3.0</v>
      </c>
      <c r="K179" s="13" t="s">
        <v>71</v>
      </c>
      <c r="L179" s="13">
        <v>5.0</v>
      </c>
      <c r="M179" s="13" t="s">
        <v>60</v>
      </c>
      <c r="N179" s="13" t="s">
        <v>44</v>
      </c>
      <c r="O179" s="13" t="s">
        <v>30</v>
      </c>
      <c r="P179" s="13" t="s">
        <v>30</v>
      </c>
      <c r="Q179" s="13" t="s">
        <v>31</v>
      </c>
      <c r="R179" s="13">
        <v>1.0</v>
      </c>
      <c r="S179" s="13">
        <v>4.0</v>
      </c>
    </row>
    <row r="180" ht="14.25" customHeight="1">
      <c r="A180" s="12">
        <v>22379.0</v>
      </c>
      <c r="B180" s="13">
        <f t="array" ref="B180">XLOOKUP(D180,'Analisis para entender satisfac'!$B$3:$B$22,'Analisis para entender satisfac'!$A$3:$A$22,)</f>
        <v>1</v>
      </c>
      <c r="C180" s="13" t="s">
        <v>75</v>
      </c>
      <c r="D180" s="13" t="s">
        <v>75</v>
      </c>
      <c r="E180" s="13" t="s">
        <v>48</v>
      </c>
      <c r="F180" s="13" t="s">
        <v>41</v>
      </c>
      <c r="G180" s="13">
        <v>4.0</v>
      </c>
      <c r="H180" s="13" t="s">
        <v>35</v>
      </c>
      <c r="I180" s="14" t="s">
        <v>25</v>
      </c>
      <c r="J180" s="13">
        <v>5.0</v>
      </c>
      <c r="K180" s="14" t="s">
        <v>55</v>
      </c>
      <c r="L180" s="13">
        <v>4.0</v>
      </c>
      <c r="M180" s="13" t="s">
        <v>27</v>
      </c>
      <c r="N180" s="13" t="s">
        <v>44</v>
      </c>
      <c r="O180" s="13" t="s">
        <v>29</v>
      </c>
      <c r="P180" s="13" t="s">
        <v>30</v>
      </c>
      <c r="Q180" s="13" t="s">
        <v>29</v>
      </c>
      <c r="R180" s="13">
        <v>1.0</v>
      </c>
      <c r="S180" s="13">
        <v>2.0</v>
      </c>
    </row>
    <row r="181" ht="14.25" customHeight="1">
      <c r="A181" s="12">
        <v>29800.0</v>
      </c>
      <c r="B181" s="13">
        <f t="array" ref="B181">XLOOKUP(D181,'Analisis para entender satisfac'!$B$3:$B$22,'Analisis para entender satisfac'!$A$3:$A$22,)</f>
        <v>4</v>
      </c>
      <c r="C181" s="13" t="s">
        <v>63</v>
      </c>
      <c r="D181" s="13" t="s">
        <v>63</v>
      </c>
      <c r="E181" s="13" t="s">
        <v>22</v>
      </c>
      <c r="F181" s="13" t="s">
        <v>41</v>
      </c>
      <c r="G181" s="13">
        <v>2.0</v>
      </c>
      <c r="H181" s="13" t="s">
        <v>73</v>
      </c>
      <c r="I181" s="13" t="s">
        <v>43</v>
      </c>
      <c r="J181" s="13">
        <v>4.0</v>
      </c>
      <c r="K181" s="13" t="s">
        <v>69</v>
      </c>
      <c r="L181" s="13">
        <v>4.0</v>
      </c>
      <c r="M181" s="13" t="s">
        <v>60</v>
      </c>
      <c r="N181" s="14" t="s">
        <v>28</v>
      </c>
      <c r="O181" s="13" t="s">
        <v>29</v>
      </c>
      <c r="P181" s="13" t="s">
        <v>29</v>
      </c>
      <c r="Q181" s="13" t="s">
        <v>31</v>
      </c>
      <c r="R181" s="13">
        <v>2.0</v>
      </c>
      <c r="S181" s="13">
        <v>1.0</v>
      </c>
    </row>
    <row r="182" ht="14.25" customHeight="1">
      <c r="A182" s="12">
        <v>30718.0</v>
      </c>
      <c r="B182" s="13">
        <f t="array" ref="B182">XLOOKUP(D182,'Analisis para entender satisfac'!$B$3:$B$22,'Analisis para entender satisfac'!$A$3:$A$22,)</f>
        <v>6</v>
      </c>
      <c r="C182" s="13" t="s">
        <v>65</v>
      </c>
      <c r="D182" s="13" t="s">
        <v>65</v>
      </c>
      <c r="E182" s="13" t="s">
        <v>48</v>
      </c>
      <c r="F182" s="13" t="s">
        <v>23</v>
      </c>
      <c r="G182" s="13">
        <v>4.0</v>
      </c>
      <c r="H182" s="13" t="s">
        <v>49</v>
      </c>
      <c r="I182" s="14" t="s">
        <v>25</v>
      </c>
      <c r="J182" s="13">
        <v>1.0</v>
      </c>
      <c r="K182" s="13" t="s">
        <v>46</v>
      </c>
      <c r="L182" s="13">
        <v>2.0</v>
      </c>
      <c r="M182" s="13" t="s">
        <v>36</v>
      </c>
      <c r="N182" s="14" t="s">
        <v>28</v>
      </c>
      <c r="O182" s="13" t="s">
        <v>29</v>
      </c>
      <c r="P182" s="13" t="s">
        <v>30</v>
      </c>
      <c r="Q182" s="13" t="s">
        <v>29</v>
      </c>
      <c r="R182" s="13">
        <v>1.0</v>
      </c>
      <c r="S182" s="13">
        <v>4.0</v>
      </c>
    </row>
    <row r="183" ht="14.25" customHeight="1">
      <c r="A183" s="12">
        <v>23260.0</v>
      </c>
      <c r="B183" s="13">
        <f t="array" ref="B183">XLOOKUP(D183,'Analisis para entender satisfac'!$B$3:$B$22,'Analisis para entender satisfac'!$A$3:$A$22,)</f>
        <v>2</v>
      </c>
      <c r="C183" s="13" t="s">
        <v>38</v>
      </c>
      <c r="D183" s="13" t="s">
        <v>38</v>
      </c>
      <c r="E183" s="13" t="s">
        <v>48</v>
      </c>
      <c r="F183" s="13" t="s">
        <v>23</v>
      </c>
      <c r="G183" s="13">
        <v>5.0</v>
      </c>
      <c r="H183" s="13" t="s">
        <v>42</v>
      </c>
      <c r="I183" s="13" t="s">
        <v>43</v>
      </c>
      <c r="J183" s="13">
        <v>4.0</v>
      </c>
      <c r="K183" s="13" t="s">
        <v>58</v>
      </c>
      <c r="L183" s="13">
        <v>1.0</v>
      </c>
      <c r="M183" s="14" t="s">
        <v>36</v>
      </c>
      <c r="N183" s="13" t="s">
        <v>44</v>
      </c>
      <c r="O183" s="13" t="s">
        <v>30</v>
      </c>
      <c r="P183" s="13" t="s">
        <v>30</v>
      </c>
      <c r="Q183" s="13" t="s">
        <v>31</v>
      </c>
      <c r="R183" s="13">
        <v>1.0</v>
      </c>
      <c r="S183" s="13">
        <v>5.0</v>
      </c>
    </row>
    <row r="184" ht="14.25" customHeight="1">
      <c r="A184" s="12">
        <v>37698.0</v>
      </c>
      <c r="B184" s="13">
        <f t="array" ref="B184">XLOOKUP(D184,'Analisis para entender satisfac'!$B$3:$B$22,'Analisis para entender satisfac'!$A$3:$A$22,)</f>
        <v>1</v>
      </c>
      <c r="C184" s="13" t="s">
        <v>39</v>
      </c>
      <c r="D184" s="13" t="s">
        <v>39</v>
      </c>
      <c r="E184" s="13" t="s">
        <v>34</v>
      </c>
      <c r="F184" s="13" t="s">
        <v>23</v>
      </c>
      <c r="G184" s="13">
        <v>5.0</v>
      </c>
      <c r="H184" s="13" t="s">
        <v>50</v>
      </c>
      <c r="I184" s="14" t="s">
        <v>25</v>
      </c>
      <c r="J184" s="13">
        <v>2.0</v>
      </c>
      <c r="K184" s="13" t="s">
        <v>69</v>
      </c>
      <c r="L184" s="13">
        <v>2.0</v>
      </c>
      <c r="M184" s="13" t="s">
        <v>60</v>
      </c>
      <c r="N184" s="13" t="s">
        <v>28</v>
      </c>
      <c r="O184" s="13" t="s">
        <v>29</v>
      </c>
      <c r="P184" s="13" t="s">
        <v>29</v>
      </c>
      <c r="Q184" s="13" t="s">
        <v>31</v>
      </c>
      <c r="R184" s="13">
        <v>2.0</v>
      </c>
      <c r="S184" s="13">
        <v>2.0</v>
      </c>
    </row>
    <row r="185" ht="14.25" customHeight="1">
      <c r="A185" s="12">
        <v>37460.0</v>
      </c>
      <c r="B185" s="13">
        <f t="array" ref="B185">XLOOKUP(D185,'Analisis para entender satisfac'!$B$3:$B$22,'Analisis para entender satisfac'!$A$3:$A$22,)</f>
        <v>6</v>
      </c>
      <c r="C185" s="13" t="s">
        <v>66</v>
      </c>
      <c r="D185" s="13" t="s">
        <v>66</v>
      </c>
      <c r="E185" s="13" t="s">
        <v>48</v>
      </c>
      <c r="F185" s="13" t="s">
        <v>53</v>
      </c>
      <c r="G185" s="13">
        <v>3.0</v>
      </c>
      <c r="H185" s="13" t="s">
        <v>35</v>
      </c>
      <c r="I185" s="13" t="s">
        <v>83</v>
      </c>
      <c r="J185" s="13">
        <v>3.0</v>
      </c>
      <c r="K185" s="13" t="s">
        <v>69</v>
      </c>
      <c r="L185" s="13">
        <v>5.0</v>
      </c>
      <c r="M185" s="13" t="s">
        <v>27</v>
      </c>
      <c r="N185" s="14" t="s">
        <v>28</v>
      </c>
      <c r="O185" s="13" t="s">
        <v>29</v>
      </c>
      <c r="P185" s="13" t="s">
        <v>30</v>
      </c>
      <c r="Q185" s="13" t="s">
        <v>31</v>
      </c>
      <c r="R185" s="13">
        <v>1.0</v>
      </c>
      <c r="S185" s="13">
        <v>5.0</v>
      </c>
    </row>
    <row r="186" ht="14.25" customHeight="1">
      <c r="A186" s="12">
        <v>34342.0</v>
      </c>
      <c r="B186" s="13">
        <f t="array" ref="B186">XLOOKUP(D186,'Analisis para entender satisfac'!$B$3:$B$22,'Analisis para entender satisfac'!$A$3:$A$22,)</f>
        <v>4</v>
      </c>
      <c r="C186" s="13" t="s">
        <v>80</v>
      </c>
      <c r="D186" s="13" t="s">
        <v>80</v>
      </c>
      <c r="E186" s="13" t="s">
        <v>48</v>
      </c>
      <c r="F186" s="13" t="s">
        <v>23</v>
      </c>
      <c r="G186" s="13">
        <v>5.0</v>
      </c>
      <c r="H186" s="13" t="s">
        <v>42</v>
      </c>
      <c r="I186" s="14" t="s">
        <v>43</v>
      </c>
      <c r="J186" s="13">
        <v>2.0</v>
      </c>
      <c r="K186" s="13" t="s">
        <v>46</v>
      </c>
      <c r="L186" s="13">
        <v>4.0</v>
      </c>
      <c r="M186" s="14" t="s">
        <v>36</v>
      </c>
      <c r="N186" s="13" t="s">
        <v>28</v>
      </c>
      <c r="O186" s="13" t="s">
        <v>29</v>
      </c>
      <c r="P186" s="13" t="s">
        <v>30</v>
      </c>
      <c r="Q186" s="13" t="s">
        <v>31</v>
      </c>
      <c r="R186" s="13">
        <v>1.0</v>
      </c>
      <c r="S186" s="13">
        <v>2.0</v>
      </c>
    </row>
    <row r="187" ht="14.25" customHeight="1">
      <c r="A187" s="12">
        <v>25011.0</v>
      </c>
      <c r="B187" s="13">
        <f t="array" ref="B187">XLOOKUP(D187,'Analisis para entender satisfac'!$B$3:$B$22,'Analisis para entender satisfac'!$A$3:$A$22,)</f>
        <v>1</v>
      </c>
      <c r="C187" s="13" t="s">
        <v>39</v>
      </c>
      <c r="D187" s="13" t="s">
        <v>39</v>
      </c>
      <c r="E187" s="13" t="s">
        <v>48</v>
      </c>
      <c r="F187" s="13" t="s">
        <v>23</v>
      </c>
      <c r="G187" s="13">
        <v>3.0</v>
      </c>
      <c r="H187" s="13" t="s">
        <v>42</v>
      </c>
      <c r="I187" s="14" t="s">
        <v>43</v>
      </c>
      <c r="J187" s="13">
        <v>5.0</v>
      </c>
      <c r="K187" s="13" t="s">
        <v>58</v>
      </c>
      <c r="L187" s="13">
        <v>5.0</v>
      </c>
      <c r="M187" s="14" t="s">
        <v>36</v>
      </c>
      <c r="N187" s="13" t="s">
        <v>28</v>
      </c>
      <c r="O187" s="13" t="s">
        <v>29</v>
      </c>
      <c r="P187" s="13" t="s">
        <v>30</v>
      </c>
      <c r="Q187" s="13" t="s">
        <v>31</v>
      </c>
      <c r="R187" s="13">
        <v>4.0</v>
      </c>
      <c r="S187" s="13">
        <v>3.0</v>
      </c>
    </row>
    <row r="188" ht="14.25" customHeight="1">
      <c r="A188" s="12">
        <v>21860.0</v>
      </c>
      <c r="B188" s="13">
        <f t="array" ref="B188">XLOOKUP(D188,'Analisis para entender satisfac'!$B$3:$B$22,'Analisis para entender satisfac'!$A$3:$A$22,)</f>
        <v>4</v>
      </c>
      <c r="C188" s="13" t="s">
        <v>32</v>
      </c>
      <c r="D188" s="13" t="s">
        <v>33</v>
      </c>
      <c r="E188" s="13" t="s">
        <v>48</v>
      </c>
      <c r="F188" s="13" t="s">
        <v>41</v>
      </c>
      <c r="G188" s="13">
        <v>3.0</v>
      </c>
      <c r="H188" s="13" t="s">
        <v>50</v>
      </c>
      <c r="I188" s="13" t="s">
        <v>25</v>
      </c>
      <c r="J188" s="13">
        <v>3.0</v>
      </c>
      <c r="K188" s="14" t="s">
        <v>55</v>
      </c>
      <c r="L188" s="13">
        <v>5.0</v>
      </c>
      <c r="M188" s="13" t="s">
        <v>56</v>
      </c>
      <c r="N188" s="13" t="s">
        <v>59</v>
      </c>
      <c r="O188" s="13" t="s">
        <v>29</v>
      </c>
      <c r="P188" s="13" t="s">
        <v>29</v>
      </c>
      <c r="Q188" s="13" t="s">
        <v>29</v>
      </c>
      <c r="R188" s="13">
        <v>1.0</v>
      </c>
      <c r="S188" s="13">
        <v>4.0</v>
      </c>
    </row>
    <row r="189" ht="14.25" customHeight="1">
      <c r="A189" s="12">
        <v>34347.0</v>
      </c>
      <c r="B189" s="13">
        <f t="array" ref="B189">XLOOKUP(D189,'Analisis para entender satisfac'!$B$3:$B$22,'Analisis para entender satisfac'!$A$3:$A$22,)</f>
        <v>5</v>
      </c>
      <c r="C189" s="13" t="s">
        <v>82</v>
      </c>
      <c r="D189" s="13" t="s">
        <v>82</v>
      </c>
      <c r="E189" s="13" t="s">
        <v>48</v>
      </c>
      <c r="F189" s="13" t="s">
        <v>53</v>
      </c>
      <c r="G189" s="13">
        <v>4.0</v>
      </c>
      <c r="H189" s="13" t="s">
        <v>68</v>
      </c>
      <c r="I189" s="13" t="s">
        <v>83</v>
      </c>
      <c r="J189" s="13">
        <v>4.0</v>
      </c>
      <c r="K189" s="13" t="s">
        <v>26</v>
      </c>
      <c r="L189" s="13">
        <v>5.0</v>
      </c>
      <c r="M189" s="13" t="s">
        <v>60</v>
      </c>
      <c r="N189" s="13" t="s">
        <v>44</v>
      </c>
      <c r="O189" s="13" t="s">
        <v>29</v>
      </c>
      <c r="P189" s="13" t="s">
        <v>30</v>
      </c>
      <c r="Q189" s="13" t="s">
        <v>31</v>
      </c>
      <c r="R189" s="13">
        <v>1.0</v>
      </c>
      <c r="S189" s="13">
        <v>5.0</v>
      </c>
    </row>
    <row r="190" ht="14.25" customHeight="1">
      <c r="A190" s="12">
        <v>22443.0</v>
      </c>
      <c r="B190" s="13">
        <f t="array" ref="B190">XLOOKUP(D190,'Analisis para entender satisfac'!$B$3:$B$22,'Analisis para entender satisfac'!$A$3:$A$22,)</f>
        <v>4</v>
      </c>
      <c r="C190" s="13" t="s">
        <v>21</v>
      </c>
      <c r="D190" s="13" t="s">
        <v>21</v>
      </c>
      <c r="E190" s="13" t="s">
        <v>48</v>
      </c>
      <c r="F190" s="13" t="s">
        <v>23</v>
      </c>
      <c r="G190" s="13">
        <v>4.0</v>
      </c>
      <c r="H190" s="13" t="s">
        <v>64</v>
      </c>
      <c r="I190" s="13" t="s">
        <v>84</v>
      </c>
      <c r="J190" s="13">
        <v>4.0</v>
      </c>
      <c r="K190" s="13" t="s">
        <v>55</v>
      </c>
      <c r="L190" s="13">
        <v>4.0</v>
      </c>
      <c r="M190" s="13" t="s">
        <v>60</v>
      </c>
      <c r="N190" s="13" t="s">
        <v>44</v>
      </c>
      <c r="O190" s="13" t="s">
        <v>29</v>
      </c>
      <c r="P190" s="13" t="s">
        <v>30</v>
      </c>
      <c r="Q190" s="13" t="s">
        <v>29</v>
      </c>
      <c r="R190" s="13">
        <v>2.0</v>
      </c>
      <c r="S190" s="13">
        <v>4.0</v>
      </c>
    </row>
    <row r="191" ht="14.25" customHeight="1">
      <c r="A191" s="12">
        <v>21569.0</v>
      </c>
      <c r="B191" s="13">
        <f t="array" ref="B191">XLOOKUP(D191,'Analisis para entender satisfac'!$B$3:$B$22,'Analisis para entender satisfac'!$A$3:$A$22,)</f>
        <v>3</v>
      </c>
      <c r="C191" s="13" t="s">
        <v>47</v>
      </c>
      <c r="D191" s="13" t="s">
        <v>47</v>
      </c>
      <c r="E191" s="13" t="s">
        <v>48</v>
      </c>
      <c r="F191" s="13" t="s">
        <v>23</v>
      </c>
      <c r="G191" s="13">
        <v>1.0</v>
      </c>
      <c r="H191" s="13" t="s">
        <v>35</v>
      </c>
      <c r="I191" s="13" t="s">
        <v>83</v>
      </c>
      <c r="J191" s="13">
        <v>5.0</v>
      </c>
      <c r="K191" s="13" t="s">
        <v>51</v>
      </c>
      <c r="L191" s="13">
        <v>5.0</v>
      </c>
      <c r="M191" s="14" t="s">
        <v>36</v>
      </c>
      <c r="N191" s="13" t="s">
        <v>28</v>
      </c>
      <c r="O191" s="13" t="s">
        <v>29</v>
      </c>
      <c r="P191" s="13" t="s">
        <v>30</v>
      </c>
      <c r="Q191" s="13" t="s">
        <v>31</v>
      </c>
      <c r="R191" s="13">
        <v>1.0</v>
      </c>
      <c r="S191" s="13">
        <v>5.0</v>
      </c>
    </row>
    <row r="192" ht="14.25" customHeight="1">
      <c r="A192" s="12">
        <v>30480.0</v>
      </c>
      <c r="B192" s="13">
        <f t="array" ref="B192">XLOOKUP(D192,'Analisis para entender satisfac'!$B$3:$B$22,'Analisis para entender satisfac'!$A$3:$A$22,)</f>
        <v>1</v>
      </c>
      <c r="C192" s="13" t="s">
        <v>39</v>
      </c>
      <c r="D192" s="13" t="s">
        <v>39</v>
      </c>
      <c r="E192" s="13" t="s">
        <v>48</v>
      </c>
      <c r="F192" s="13" t="s">
        <v>23</v>
      </c>
      <c r="G192" s="13">
        <v>4.0</v>
      </c>
      <c r="H192" s="13" t="s">
        <v>50</v>
      </c>
      <c r="I192" s="13" t="s">
        <v>25</v>
      </c>
      <c r="J192" s="13">
        <v>4.0</v>
      </c>
      <c r="K192" s="13" t="s">
        <v>55</v>
      </c>
      <c r="L192" s="13">
        <v>5.0</v>
      </c>
      <c r="M192" s="13" t="s">
        <v>60</v>
      </c>
      <c r="N192" s="13" t="s">
        <v>44</v>
      </c>
      <c r="O192" s="13" t="s">
        <v>29</v>
      </c>
      <c r="P192" s="13" t="s">
        <v>30</v>
      </c>
      <c r="Q192" s="13" t="s">
        <v>29</v>
      </c>
      <c r="R192" s="13">
        <v>1.0</v>
      </c>
      <c r="S192" s="13">
        <v>1.0</v>
      </c>
    </row>
    <row r="193" ht="14.25" customHeight="1">
      <c r="A193" s="12">
        <v>29987.0</v>
      </c>
      <c r="B193" s="13">
        <f t="array" ref="B193">XLOOKUP(D193,'Analisis para entender satisfac'!$B$3:$B$22,'Analisis para entender satisfac'!$A$3:$A$22,)</f>
        <v>3</v>
      </c>
      <c r="C193" s="13" t="s">
        <v>76</v>
      </c>
      <c r="D193" s="13" t="s">
        <v>76</v>
      </c>
      <c r="E193" s="13" t="s">
        <v>22</v>
      </c>
      <c r="F193" s="13" t="s">
        <v>41</v>
      </c>
      <c r="G193" s="13">
        <v>3.0</v>
      </c>
      <c r="H193" s="13" t="s">
        <v>35</v>
      </c>
      <c r="I193" s="13" t="s">
        <v>84</v>
      </c>
      <c r="J193" s="13">
        <v>5.0</v>
      </c>
      <c r="K193" s="13" t="s">
        <v>71</v>
      </c>
      <c r="L193" s="13">
        <v>2.0</v>
      </c>
      <c r="M193" s="13" t="s">
        <v>60</v>
      </c>
      <c r="N193" s="13" t="s">
        <v>44</v>
      </c>
      <c r="O193" s="13" t="s">
        <v>29</v>
      </c>
      <c r="P193" s="13" t="s">
        <v>29</v>
      </c>
      <c r="Q193" s="13" t="s">
        <v>29</v>
      </c>
      <c r="R193" s="13">
        <v>2.0</v>
      </c>
      <c r="S193" s="13">
        <v>4.0</v>
      </c>
    </row>
    <row r="194" ht="14.25" customHeight="1">
      <c r="A194" s="12">
        <v>30851.0</v>
      </c>
      <c r="B194" s="13">
        <f t="array" ref="B194">XLOOKUP(D194,'Analisis para entender satisfac'!$B$3:$B$22,'Analisis para entender satisfac'!$A$3:$A$22,)</f>
        <v>1</v>
      </c>
      <c r="C194" s="13" t="s">
        <v>82</v>
      </c>
      <c r="D194" s="13" t="s">
        <v>39</v>
      </c>
      <c r="E194" s="13" t="s">
        <v>40</v>
      </c>
      <c r="F194" s="13" t="s">
        <v>23</v>
      </c>
      <c r="G194" s="13">
        <v>5.0</v>
      </c>
      <c r="H194" s="13" t="s">
        <v>49</v>
      </c>
      <c r="I194" s="13" t="s">
        <v>83</v>
      </c>
      <c r="J194" s="13">
        <v>4.0</v>
      </c>
      <c r="K194" s="13" t="s">
        <v>46</v>
      </c>
      <c r="L194" s="13">
        <v>3.0</v>
      </c>
      <c r="M194" s="13" t="s">
        <v>56</v>
      </c>
      <c r="N194" s="13" t="s">
        <v>28</v>
      </c>
      <c r="O194" s="13" t="s">
        <v>30</v>
      </c>
      <c r="P194" s="13" t="s">
        <v>29</v>
      </c>
      <c r="Q194" s="13" t="s">
        <v>29</v>
      </c>
      <c r="R194" s="13">
        <v>1.0</v>
      </c>
      <c r="S194" s="13">
        <v>2.0</v>
      </c>
    </row>
    <row r="195" ht="14.25" customHeight="1">
      <c r="A195" s="12">
        <v>30423.0</v>
      </c>
      <c r="B195" s="13">
        <f t="array" ref="B195">XLOOKUP(D195,'Analisis para entender satisfac'!$B$3:$B$22,'Analisis para entender satisfac'!$A$3:$A$22,)</f>
        <v>5</v>
      </c>
      <c r="C195" s="13" t="s">
        <v>32</v>
      </c>
      <c r="D195" s="13" t="s">
        <v>61</v>
      </c>
      <c r="E195" s="13" t="s">
        <v>34</v>
      </c>
      <c r="F195" s="13" t="s">
        <v>41</v>
      </c>
      <c r="G195" s="13">
        <v>2.0</v>
      </c>
      <c r="H195" s="13" t="s">
        <v>50</v>
      </c>
      <c r="I195" s="14" t="s">
        <v>25</v>
      </c>
      <c r="J195" s="13">
        <v>5.0</v>
      </c>
      <c r="K195" s="13" t="s">
        <v>74</v>
      </c>
      <c r="L195" s="13">
        <v>5.0</v>
      </c>
      <c r="M195" s="14" t="s">
        <v>36</v>
      </c>
      <c r="N195" s="13" t="s">
        <v>28</v>
      </c>
      <c r="O195" s="13" t="s">
        <v>29</v>
      </c>
      <c r="P195" s="13" t="s">
        <v>29</v>
      </c>
      <c r="Q195" s="13" t="s">
        <v>29</v>
      </c>
      <c r="R195" s="13">
        <v>1.0</v>
      </c>
      <c r="S195" s="13">
        <v>5.0</v>
      </c>
    </row>
    <row r="196" ht="14.25" customHeight="1">
      <c r="A196" s="12">
        <v>29364.0</v>
      </c>
      <c r="B196" s="13">
        <f t="array" ref="B196">XLOOKUP(D196,'Analisis para entender satisfac'!$B$3:$B$22,'Analisis para entender satisfac'!$A$3:$A$22,)</f>
        <v>6</v>
      </c>
      <c r="C196" s="13" t="s">
        <v>65</v>
      </c>
      <c r="D196" s="13" t="s">
        <v>65</v>
      </c>
      <c r="E196" s="13" t="s">
        <v>34</v>
      </c>
      <c r="F196" s="13" t="s">
        <v>41</v>
      </c>
      <c r="G196" s="13">
        <v>5.0</v>
      </c>
      <c r="H196" s="13" t="s">
        <v>49</v>
      </c>
      <c r="I196" s="13" t="s">
        <v>43</v>
      </c>
      <c r="J196" s="13">
        <v>3.0</v>
      </c>
      <c r="K196" s="13" t="s">
        <v>26</v>
      </c>
      <c r="L196" s="13">
        <v>4.0</v>
      </c>
      <c r="M196" s="13" t="s">
        <v>56</v>
      </c>
      <c r="N196" s="13" t="s">
        <v>37</v>
      </c>
      <c r="O196" s="13" t="s">
        <v>29</v>
      </c>
      <c r="P196" s="13" t="s">
        <v>29</v>
      </c>
      <c r="Q196" s="13" t="s">
        <v>31</v>
      </c>
      <c r="R196" s="13">
        <v>1.0</v>
      </c>
      <c r="S196" s="13">
        <v>4.0</v>
      </c>
    </row>
    <row r="197" ht="14.25" customHeight="1">
      <c r="A197" s="12">
        <v>33483.0</v>
      </c>
      <c r="B197" s="13">
        <f t="array" ref="B197">XLOOKUP(D197,'Analisis para entender satisfac'!$B$3:$B$22,'Analisis para entender satisfac'!$A$3:$A$22,)</f>
        <v>2</v>
      </c>
      <c r="C197" s="13" t="s">
        <v>67</v>
      </c>
      <c r="D197" s="13" t="s">
        <v>67</v>
      </c>
      <c r="E197" s="13" t="s">
        <v>34</v>
      </c>
      <c r="F197" s="13" t="s">
        <v>23</v>
      </c>
      <c r="G197" s="13">
        <v>1.0</v>
      </c>
      <c r="H197" s="13" t="s">
        <v>79</v>
      </c>
      <c r="I197" s="13" t="s">
        <v>25</v>
      </c>
      <c r="J197" s="13">
        <v>3.0</v>
      </c>
      <c r="K197" s="14" t="s">
        <v>55</v>
      </c>
      <c r="L197" s="13">
        <v>5.0</v>
      </c>
      <c r="M197" s="13" t="s">
        <v>60</v>
      </c>
      <c r="N197" s="13" t="s">
        <v>28</v>
      </c>
      <c r="O197" s="13" t="s">
        <v>29</v>
      </c>
      <c r="P197" s="13" t="s">
        <v>29</v>
      </c>
      <c r="Q197" s="13" t="s">
        <v>29</v>
      </c>
      <c r="R197" s="13">
        <v>2.0</v>
      </c>
      <c r="S197" s="13">
        <v>5.0</v>
      </c>
    </row>
    <row r="198" ht="14.25" customHeight="1">
      <c r="A198" s="12">
        <v>30926.0</v>
      </c>
      <c r="B198" s="13">
        <f t="array" ref="B198">XLOOKUP(D198,'Analisis para entender satisfac'!$B$3:$B$22,'Analisis para entender satisfac'!$A$3:$A$22,)</f>
        <v>6</v>
      </c>
      <c r="C198" s="13" t="s">
        <v>57</v>
      </c>
      <c r="D198" s="13" t="s">
        <v>66</v>
      </c>
      <c r="E198" s="13" t="s">
        <v>22</v>
      </c>
      <c r="F198" s="13" t="s">
        <v>53</v>
      </c>
      <c r="G198" s="13">
        <v>4.0</v>
      </c>
      <c r="H198" s="13" t="s">
        <v>35</v>
      </c>
      <c r="I198" s="13" t="s">
        <v>43</v>
      </c>
      <c r="J198" s="13">
        <v>3.0</v>
      </c>
      <c r="K198" s="13" t="s">
        <v>58</v>
      </c>
      <c r="L198" s="13">
        <v>3.0</v>
      </c>
      <c r="M198" s="13" t="s">
        <v>27</v>
      </c>
      <c r="N198" s="13" t="s">
        <v>37</v>
      </c>
      <c r="O198" s="13" t="s">
        <v>29</v>
      </c>
      <c r="P198" s="13" t="s">
        <v>30</v>
      </c>
      <c r="Q198" s="13" t="s">
        <v>29</v>
      </c>
      <c r="R198" s="13">
        <v>1.0</v>
      </c>
      <c r="S198" s="13">
        <v>2.0</v>
      </c>
    </row>
    <row r="199" ht="14.25" customHeight="1">
      <c r="A199" s="12">
        <v>19664.0</v>
      </c>
      <c r="B199" s="13">
        <f t="array" ref="B199">XLOOKUP(D199,'Analisis para entender satisfac'!$B$3:$B$22,'Analisis para entender satisfac'!$A$3:$A$22,)</f>
        <v>6</v>
      </c>
      <c r="C199" s="13" t="s">
        <v>65</v>
      </c>
      <c r="D199" s="13" t="s">
        <v>65</v>
      </c>
      <c r="E199" s="13" t="s">
        <v>34</v>
      </c>
      <c r="F199" s="13" t="s">
        <v>41</v>
      </c>
      <c r="G199" s="13">
        <v>1.0</v>
      </c>
      <c r="H199" s="13" t="s">
        <v>79</v>
      </c>
      <c r="I199" s="13" t="s">
        <v>25</v>
      </c>
      <c r="J199" s="13">
        <v>1.0</v>
      </c>
      <c r="K199" s="13" t="s">
        <v>55</v>
      </c>
      <c r="L199" s="13">
        <v>5.0</v>
      </c>
      <c r="M199" s="13" t="s">
        <v>36</v>
      </c>
      <c r="N199" s="13" t="s">
        <v>37</v>
      </c>
      <c r="O199" s="13" t="s">
        <v>29</v>
      </c>
      <c r="P199" s="13" t="s">
        <v>29</v>
      </c>
      <c r="Q199" s="13" t="s">
        <v>29</v>
      </c>
      <c r="R199" s="13">
        <v>1.0</v>
      </c>
      <c r="S199" s="13">
        <v>4.0</v>
      </c>
    </row>
    <row r="200" ht="14.25" customHeight="1">
      <c r="A200" s="12">
        <v>36431.0</v>
      </c>
      <c r="B200" s="13">
        <f t="array" ref="B200">XLOOKUP(D200,'Analisis para entender satisfac'!$B$3:$B$22,'Analisis para entender satisfac'!$A$3:$A$22,)</f>
        <v>1</v>
      </c>
      <c r="C200" s="13" t="s">
        <v>82</v>
      </c>
      <c r="D200" s="13" t="s">
        <v>52</v>
      </c>
      <c r="E200" s="13" t="s">
        <v>34</v>
      </c>
      <c r="F200" s="13" t="s">
        <v>23</v>
      </c>
      <c r="G200" s="13">
        <v>4.0</v>
      </c>
      <c r="H200" s="13" t="s">
        <v>42</v>
      </c>
      <c r="I200" s="13" t="s">
        <v>43</v>
      </c>
      <c r="J200" s="13">
        <v>5.0</v>
      </c>
      <c r="K200" s="13" t="s">
        <v>62</v>
      </c>
      <c r="L200" s="13">
        <v>4.0</v>
      </c>
      <c r="M200" s="13" t="s">
        <v>36</v>
      </c>
      <c r="N200" s="13" t="s">
        <v>28</v>
      </c>
      <c r="O200" s="13" t="s">
        <v>29</v>
      </c>
      <c r="P200" s="13" t="s">
        <v>30</v>
      </c>
      <c r="Q200" s="13" t="s">
        <v>29</v>
      </c>
      <c r="R200" s="13">
        <v>2.0</v>
      </c>
      <c r="S200" s="13">
        <v>4.0</v>
      </c>
    </row>
    <row r="201" ht="14.25" customHeight="1">
      <c r="A201" s="12">
        <v>24404.0</v>
      </c>
      <c r="B201" s="13">
        <f t="array" ref="B201">XLOOKUP(D201,'Analisis para entender satisfac'!$B$3:$B$22,'Analisis para entender satisfac'!$A$3:$A$22,)</f>
        <v>5</v>
      </c>
      <c r="C201" s="13" t="s">
        <v>82</v>
      </c>
      <c r="D201" s="13" t="s">
        <v>82</v>
      </c>
      <c r="E201" s="13" t="s">
        <v>22</v>
      </c>
      <c r="F201" s="13" t="s">
        <v>41</v>
      </c>
      <c r="G201" s="13">
        <v>1.0</v>
      </c>
      <c r="H201" s="13" t="s">
        <v>24</v>
      </c>
      <c r="I201" s="13" t="s">
        <v>83</v>
      </c>
      <c r="J201" s="13">
        <v>4.0</v>
      </c>
      <c r="K201" s="13" t="s">
        <v>71</v>
      </c>
      <c r="L201" s="13">
        <v>1.0</v>
      </c>
      <c r="M201" s="13" t="s">
        <v>56</v>
      </c>
      <c r="N201" s="14" t="s">
        <v>37</v>
      </c>
      <c r="O201" s="13" t="s">
        <v>29</v>
      </c>
      <c r="P201" s="13" t="s">
        <v>30</v>
      </c>
      <c r="Q201" s="13" t="s">
        <v>29</v>
      </c>
      <c r="R201" s="13">
        <v>1.0</v>
      </c>
      <c r="S201" s="13">
        <v>3.0</v>
      </c>
    </row>
    <row r="202" ht="14.25" customHeight="1">
      <c r="A202" s="12">
        <v>29402.0</v>
      </c>
      <c r="B202" s="13">
        <f t="array" ref="B202">XLOOKUP(D202,'Analisis para entender satisfac'!$B$3:$B$22,'Analisis para entender satisfac'!$A$3:$A$22,)</f>
        <v>4</v>
      </c>
      <c r="C202" s="13" t="s">
        <v>21</v>
      </c>
      <c r="D202" s="13" t="s">
        <v>21</v>
      </c>
      <c r="E202" s="13" t="s">
        <v>22</v>
      </c>
      <c r="F202" s="13" t="s">
        <v>23</v>
      </c>
      <c r="G202" s="13">
        <v>4.0</v>
      </c>
      <c r="H202" s="13" t="s">
        <v>35</v>
      </c>
      <c r="I202" s="13" t="s">
        <v>25</v>
      </c>
      <c r="J202" s="13">
        <v>4.0</v>
      </c>
      <c r="K202" s="13" t="s">
        <v>74</v>
      </c>
      <c r="L202" s="13">
        <v>5.0</v>
      </c>
      <c r="M202" s="13" t="s">
        <v>27</v>
      </c>
      <c r="N202" s="14" t="s">
        <v>37</v>
      </c>
      <c r="O202" s="13" t="s">
        <v>29</v>
      </c>
      <c r="P202" s="13" t="s">
        <v>30</v>
      </c>
      <c r="Q202" s="13" t="s">
        <v>31</v>
      </c>
      <c r="R202" s="13">
        <v>2.0</v>
      </c>
      <c r="S202" s="13">
        <v>4.0</v>
      </c>
    </row>
    <row r="203" ht="14.25" customHeight="1">
      <c r="A203" s="12">
        <v>35618.0</v>
      </c>
      <c r="B203" s="13">
        <f t="array" ref="B203">XLOOKUP(D203,'Analisis para entender satisfac'!$B$3:$B$22,'Analisis para entender satisfac'!$A$3:$A$22,)</f>
        <v>6</v>
      </c>
      <c r="C203" s="13" t="s">
        <v>65</v>
      </c>
      <c r="D203" s="13" t="s">
        <v>65</v>
      </c>
      <c r="E203" s="13" t="s">
        <v>22</v>
      </c>
      <c r="F203" s="13" t="s">
        <v>41</v>
      </c>
      <c r="G203" s="13">
        <v>5.0</v>
      </c>
      <c r="H203" s="13" t="s">
        <v>49</v>
      </c>
      <c r="I203" s="13" t="s">
        <v>84</v>
      </c>
      <c r="J203" s="13">
        <v>4.0</v>
      </c>
      <c r="K203" s="13" t="s">
        <v>62</v>
      </c>
      <c r="L203" s="13">
        <v>3.0</v>
      </c>
      <c r="M203" s="13" t="s">
        <v>60</v>
      </c>
      <c r="N203" s="13" t="s">
        <v>44</v>
      </c>
      <c r="O203" s="13" t="s">
        <v>29</v>
      </c>
      <c r="P203" s="13" t="s">
        <v>30</v>
      </c>
      <c r="Q203" s="13" t="s">
        <v>31</v>
      </c>
      <c r="R203" s="13">
        <v>3.0</v>
      </c>
      <c r="S203" s="13">
        <v>2.0</v>
      </c>
    </row>
    <row r="204" ht="14.25" customHeight="1">
      <c r="A204" s="12">
        <v>31020.0</v>
      </c>
      <c r="B204" s="13">
        <f t="array" ref="B204">XLOOKUP(D204,'Analisis para entender satisfac'!$B$3:$B$22,'Analisis para entender satisfac'!$A$3:$A$22,)</f>
        <v>5</v>
      </c>
      <c r="C204" s="13" t="s">
        <v>32</v>
      </c>
      <c r="D204" s="13" t="s">
        <v>61</v>
      </c>
      <c r="E204" s="13" t="s">
        <v>34</v>
      </c>
      <c r="F204" s="13" t="s">
        <v>41</v>
      </c>
      <c r="G204" s="13">
        <v>4.0</v>
      </c>
      <c r="H204" s="13" t="s">
        <v>73</v>
      </c>
      <c r="I204" s="13" t="s">
        <v>84</v>
      </c>
      <c r="J204" s="13">
        <v>4.0</v>
      </c>
      <c r="K204" s="14" t="s">
        <v>46</v>
      </c>
      <c r="L204" s="13">
        <v>2.0</v>
      </c>
      <c r="M204" s="14" t="s">
        <v>36</v>
      </c>
      <c r="N204" s="13" t="s">
        <v>44</v>
      </c>
      <c r="O204" s="13" t="s">
        <v>29</v>
      </c>
      <c r="P204" s="13" t="s">
        <v>30</v>
      </c>
      <c r="Q204" s="13" t="s">
        <v>29</v>
      </c>
      <c r="R204" s="13">
        <v>4.0</v>
      </c>
      <c r="S204" s="13">
        <v>1.0</v>
      </c>
    </row>
    <row r="205" ht="14.25" customHeight="1">
      <c r="A205" s="12">
        <v>22406.0</v>
      </c>
      <c r="B205" s="13">
        <f t="array" ref="B205">XLOOKUP(D205,'Analisis para entender satisfac'!$B$3:$B$22,'Analisis para entender satisfac'!$A$3:$A$22,)</f>
        <v>4</v>
      </c>
      <c r="C205" s="13" t="s">
        <v>21</v>
      </c>
      <c r="D205" s="13" t="s">
        <v>21</v>
      </c>
      <c r="E205" s="13" t="s">
        <v>22</v>
      </c>
      <c r="F205" s="13" t="s">
        <v>23</v>
      </c>
      <c r="G205" s="13">
        <v>1.0</v>
      </c>
      <c r="H205" s="13" t="s">
        <v>50</v>
      </c>
      <c r="I205" s="14" t="s">
        <v>25</v>
      </c>
      <c r="J205" s="13">
        <v>5.0</v>
      </c>
      <c r="K205" s="13" t="s">
        <v>51</v>
      </c>
      <c r="L205" s="13">
        <v>5.0</v>
      </c>
      <c r="M205" s="13" t="s">
        <v>27</v>
      </c>
      <c r="N205" s="13" t="s">
        <v>44</v>
      </c>
      <c r="O205" s="13" t="s">
        <v>30</v>
      </c>
      <c r="P205" s="13" t="s">
        <v>30</v>
      </c>
      <c r="Q205" s="13" t="s">
        <v>31</v>
      </c>
      <c r="R205" s="13">
        <v>1.0</v>
      </c>
      <c r="S205" s="13">
        <v>5.0</v>
      </c>
    </row>
    <row r="206" ht="14.25" customHeight="1">
      <c r="A206" s="12">
        <v>33003.0</v>
      </c>
      <c r="B206" s="13">
        <f t="array" ref="B206">XLOOKUP(D206,'Analisis para entender satisfac'!$B$3:$B$22,'Analisis para entender satisfac'!$A$3:$A$22,)</f>
        <v>6</v>
      </c>
      <c r="C206" s="13" t="s">
        <v>66</v>
      </c>
      <c r="D206" s="13" t="s">
        <v>66</v>
      </c>
      <c r="E206" s="13" t="s">
        <v>48</v>
      </c>
      <c r="F206" s="13" t="s">
        <v>53</v>
      </c>
      <c r="G206" s="13">
        <v>2.0</v>
      </c>
      <c r="H206" s="13" t="s">
        <v>24</v>
      </c>
      <c r="I206" s="13" t="s">
        <v>25</v>
      </c>
      <c r="J206" s="13">
        <v>2.0</v>
      </c>
      <c r="K206" s="13" t="s">
        <v>71</v>
      </c>
      <c r="L206" s="13">
        <v>4.0</v>
      </c>
      <c r="M206" s="14" t="s">
        <v>36</v>
      </c>
      <c r="N206" s="14" t="s">
        <v>37</v>
      </c>
      <c r="O206" s="13" t="s">
        <v>29</v>
      </c>
      <c r="P206" s="13" t="s">
        <v>30</v>
      </c>
      <c r="Q206" s="13" t="s">
        <v>31</v>
      </c>
      <c r="R206" s="13">
        <v>1.0</v>
      </c>
      <c r="S206" s="13">
        <v>5.0</v>
      </c>
    </row>
    <row r="207" ht="14.25" customHeight="1">
      <c r="A207" s="12">
        <v>35781.0</v>
      </c>
      <c r="B207" s="13">
        <f t="array" ref="B207">XLOOKUP(D207,'Analisis para entender satisfac'!$B$3:$B$22,'Analisis para entender satisfac'!$A$3:$A$22,)</f>
        <v>4</v>
      </c>
      <c r="C207" s="13" t="s">
        <v>63</v>
      </c>
      <c r="D207" s="13" t="s">
        <v>63</v>
      </c>
      <c r="E207" s="13" t="s">
        <v>48</v>
      </c>
      <c r="F207" s="13" t="s">
        <v>41</v>
      </c>
      <c r="G207" s="13">
        <v>5.0</v>
      </c>
      <c r="H207" s="13" t="s">
        <v>42</v>
      </c>
      <c r="I207" s="14" t="s">
        <v>43</v>
      </c>
      <c r="J207" s="13">
        <v>5.0</v>
      </c>
      <c r="K207" s="13" t="s">
        <v>74</v>
      </c>
      <c r="L207" s="13">
        <v>5.0</v>
      </c>
      <c r="M207" s="13" t="s">
        <v>60</v>
      </c>
      <c r="N207" s="13" t="s">
        <v>28</v>
      </c>
      <c r="O207" s="13" t="s">
        <v>29</v>
      </c>
      <c r="P207" s="13" t="s">
        <v>30</v>
      </c>
      <c r="Q207" s="13" t="s">
        <v>31</v>
      </c>
      <c r="R207" s="13">
        <v>2.0</v>
      </c>
      <c r="S207" s="13">
        <v>4.0</v>
      </c>
    </row>
    <row r="208" ht="14.25" customHeight="1">
      <c r="A208" s="12">
        <v>28886.0</v>
      </c>
      <c r="B208" s="13">
        <f t="array" ref="B208">XLOOKUP(D208,'Analisis para entender satisfac'!$B$3:$B$22,'Analisis para entender satisfac'!$A$3:$A$22,)</f>
        <v>6</v>
      </c>
      <c r="C208" s="13" t="s">
        <v>72</v>
      </c>
      <c r="D208" s="13" t="s">
        <v>72</v>
      </c>
      <c r="E208" s="13" t="s">
        <v>22</v>
      </c>
      <c r="F208" s="13" t="s">
        <v>23</v>
      </c>
      <c r="G208" s="13">
        <v>2.0</v>
      </c>
      <c r="H208" s="13" t="s">
        <v>42</v>
      </c>
      <c r="I208" s="14" t="s">
        <v>43</v>
      </c>
      <c r="J208" s="13">
        <v>2.0</v>
      </c>
      <c r="K208" s="13" t="s">
        <v>51</v>
      </c>
      <c r="L208" s="13">
        <v>2.0</v>
      </c>
      <c r="M208" s="13" t="s">
        <v>36</v>
      </c>
      <c r="N208" s="13" t="s">
        <v>44</v>
      </c>
      <c r="O208" s="13" t="s">
        <v>29</v>
      </c>
      <c r="P208" s="13" t="s">
        <v>30</v>
      </c>
      <c r="Q208" s="13" t="s">
        <v>31</v>
      </c>
      <c r="R208" s="13">
        <v>4.0</v>
      </c>
      <c r="S208" s="13">
        <v>5.0</v>
      </c>
    </row>
    <row r="209" ht="14.25" customHeight="1">
      <c r="A209" s="12">
        <v>37194.0</v>
      </c>
      <c r="B209" s="13">
        <f t="array" ref="B209">XLOOKUP(D209,'Analisis para entender satisfac'!$B$3:$B$22,'Analisis para entender satisfac'!$A$3:$A$22,)</f>
        <v>5</v>
      </c>
      <c r="C209" s="13" t="s">
        <v>70</v>
      </c>
      <c r="D209" s="13" t="s">
        <v>70</v>
      </c>
      <c r="E209" s="13" t="s">
        <v>48</v>
      </c>
      <c r="F209" s="13" t="s">
        <v>41</v>
      </c>
      <c r="G209" s="13">
        <v>2.0</v>
      </c>
      <c r="H209" s="13" t="s">
        <v>79</v>
      </c>
      <c r="I209" s="13" t="s">
        <v>25</v>
      </c>
      <c r="J209" s="13">
        <v>3.0</v>
      </c>
      <c r="K209" s="13" t="s">
        <v>69</v>
      </c>
      <c r="L209" s="13">
        <v>4.0</v>
      </c>
      <c r="M209" s="13" t="s">
        <v>56</v>
      </c>
      <c r="N209" s="13" t="s">
        <v>28</v>
      </c>
      <c r="O209" s="13" t="s">
        <v>29</v>
      </c>
      <c r="P209" s="13" t="s">
        <v>29</v>
      </c>
      <c r="Q209" s="13" t="s">
        <v>29</v>
      </c>
      <c r="R209" s="13">
        <v>3.0</v>
      </c>
      <c r="S209" s="13">
        <v>3.0</v>
      </c>
    </row>
    <row r="210" ht="14.25" customHeight="1">
      <c r="A210" s="12">
        <v>19494.0</v>
      </c>
      <c r="B210" s="13">
        <f t="array" ref="B210">XLOOKUP(D210,'Analisis para entender satisfac'!$B$3:$B$22,'Analisis para entender satisfac'!$A$3:$A$22,)</f>
        <v>1</v>
      </c>
      <c r="C210" s="13" t="s">
        <v>39</v>
      </c>
      <c r="D210" s="13" t="s">
        <v>39</v>
      </c>
      <c r="E210" s="13" t="s">
        <v>34</v>
      </c>
      <c r="F210" s="13" t="s">
        <v>23</v>
      </c>
      <c r="G210" s="13">
        <v>1.0</v>
      </c>
      <c r="H210" s="13" t="s">
        <v>35</v>
      </c>
      <c r="I210" s="13" t="s">
        <v>43</v>
      </c>
      <c r="J210" s="13">
        <v>1.0</v>
      </c>
      <c r="K210" s="13" t="s">
        <v>69</v>
      </c>
      <c r="L210" s="13">
        <v>4.0</v>
      </c>
      <c r="M210" s="13" t="s">
        <v>56</v>
      </c>
      <c r="N210" s="14" t="s">
        <v>28</v>
      </c>
      <c r="O210" s="13" t="s">
        <v>29</v>
      </c>
      <c r="P210" s="13" t="s">
        <v>30</v>
      </c>
      <c r="Q210" s="13" t="s">
        <v>29</v>
      </c>
      <c r="R210" s="13">
        <v>5.0</v>
      </c>
      <c r="S210" s="13">
        <v>3.0</v>
      </c>
    </row>
    <row r="211" ht="14.25" customHeight="1">
      <c r="A211" s="12">
        <v>36753.0</v>
      </c>
      <c r="B211" s="13">
        <f t="array" ref="B211">XLOOKUP(D211,'Analisis para entender satisfac'!$B$3:$B$22,'Analisis para entender satisfac'!$A$3:$A$22,)</f>
        <v>2</v>
      </c>
      <c r="C211" s="13" t="s">
        <v>45</v>
      </c>
      <c r="D211" s="13" t="s">
        <v>45</v>
      </c>
      <c r="E211" s="13" t="s">
        <v>22</v>
      </c>
      <c r="F211" s="13" t="s">
        <v>23</v>
      </c>
      <c r="G211" s="13">
        <v>5.0</v>
      </c>
      <c r="H211" s="13" t="s">
        <v>50</v>
      </c>
      <c r="I211" s="13" t="s">
        <v>43</v>
      </c>
      <c r="J211" s="13">
        <v>3.0</v>
      </c>
      <c r="K211" s="13" t="s">
        <v>62</v>
      </c>
      <c r="L211" s="13">
        <v>5.0</v>
      </c>
      <c r="M211" s="13" t="s">
        <v>60</v>
      </c>
      <c r="N211" s="13" t="s">
        <v>28</v>
      </c>
      <c r="O211" s="13" t="s">
        <v>29</v>
      </c>
      <c r="P211" s="13" t="s">
        <v>30</v>
      </c>
      <c r="Q211" s="13" t="s">
        <v>29</v>
      </c>
      <c r="R211" s="13">
        <v>2.0</v>
      </c>
      <c r="S211" s="13">
        <v>1.0</v>
      </c>
    </row>
    <row r="212" ht="14.25" customHeight="1">
      <c r="A212" s="12">
        <v>30143.0</v>
      </c>
      <c r="B212" s="13">
        <f t="array" ref="B212">XLOOKUP(D212,'Analisis para entender satisfac'!$B$3:$B$22,'Analisis para entender satisfac'!$A$3:$A$22,)</f>
        <v>5</v>
      </c>
      <c r="C212" s="13" t="s">
        <v>70</v>
      </c>
      <c r="D212" s="13" t="s">
        <v>70</v>
      </c>
      <c r="E212" s="13" t="s">
        <v>48</v>
      </c>
      <c r="F212" s="13" t="s">
        <v>41</v>
      </c>
      <c r="G212" s="13">
        <v>4.0</v>
      </c>
      <c r="H212" s="13" t="s">
        <v>24</v>
      </c>
      <c r="I212" s="13" t="s">
        <v>43</v>
      </c>
      <c r="J212" s="13">
        <v>5.0</v>
      </c>
      <c r="K212" s="14" t="s">
        <v>46</v>
      </c>
      <c r="L212" s="13">
        <v>1.0</v>
      </c>
      <c r="M212" s="13" t="s">
        <v>60</v>
      </c>
      <c r="N212" s="13" t="s">
        <v>44</v>
      </c>
      <c r="O212" s="13" t="s">
        <v>29</v>
      </c>
      <c r="P212" s="13" t="s">
        <v>29</v>
      </c>
      <c r="Q212" s="13" t="s">
        <v>31</v>
      </c>
      <c r="R212" s="13">
        <v>2.0</v>
      </c>
      <c r="S212" s="13">
        <v>3.0</v>
      </c>
    </row>
    <row r="213" ht="14.25" customHeight="1">
      <c r="A213" s="12">
        <v>30367.0</v>
      </c>
      <c r="B213" s="13">
        <f t="array" ref="B213">XLOOKUP(D213,'Analisis para entender satisfac'!$B$3:$B$22,'Analisis para entender satisfac'!$A$3:$A$22,)</f>
        <v>5</v>
      </c>
      <c r="C213" s="13" t="s">
        <v>82</v>
      </c>
      <c r="D213" s="13" t="s">
        <v>82</v>
      </c>
      <c r="E213" s="13" t="s">
        <v>22</v>
      </c>
      <c r="F213" s="13" t="s">
        <v>41</v>
      </c>
      <c r="G213" s="13">
        <v>4.0</v>
      </c>
      <c r="H213" s="13" t="s">
        <v>73</v>
      </c>
      <c r="I213" s="14" t="s">
        <v>25</v>
      </c>
      <c r="J213" s="13">
        <v>5.0</v>
      </c>
      <c r="K213" s="13" t="s">
        <v>51</v>
      </c>
      <c r="L213" s="13">
        <v>2.0</v>
      </c>
      <c r="M213" s="13" t="s">
        <v>60</v>
      </c>
      <c r="N213" s="13" t="s">
        <v>44</v>
      </c>
      <c r="O213" s="13" t="s">
        <v>29</v>
      </c>
      <c r="P213" s="13" t="s">
        <v>29</v>
      </c>
      <c r="Q213" s="13" t="s">
        <v>31</v>
      </c>
      <c r="R213" s="13">
        <v>2.0</v>
      </c>
      <c r="S213" s="13">
        <v>5.0</v>
      </c>
    </row>
    <row r="214" ht="14.25" customHeight="1">
      <c r="A214" s="12">
        <v>33167.0</v>
      </c>
      <c r="B214" s="13">
        <f t="array" ref="B214">XLOOKUP(D214,'Analisis para entender satisfac'!$B$3:$B$22,'Analisis para entender satisfac'!$A$3:$A$22,)</f>
        <v>5</v>
      </c>
      <c r="C214" s="13" t="s">
        <v>78</v>
      </c>
      <c r="D214" s="13" t="s">
        <v>78</v>
      </c>
      <c r="E214" s="13" t="s">
        <v>48</v>
      </c>
      <c r="F214" s="13" t="s">
        <v>23</v>
      </c>
      <c r="G214" s="13">
        <v>5.0</v>
      </c>
      <c r="H214" s="13" t="s">
        <v>54</v>
      </c>
      <c r="I214" s="13" t="s">
        <v>25</v>
      </c>
      <c r="J214" s="13">
        <v>3.0</v>
      </c>
      <c r="K214" s="13" t="s">
        <v>46</v>
      </c>
      <c r="L214" s="13">
        <v>4.0</v>
      </c>
      <c r="M214" s="13" t="s">
        <v>60</v>
      </c>
      <c r="N214" s="13" t="s">
        <v>28</v>
      </c>
      <c r="O214" s="13" t="s">
        <v>29</v>
      </c>
      <c r="P214" s="13" t="s">
        <v>30</v>
      </c>
      <c r="Q214" s="13" t="s">
        <v>31</v>
      </c>
      <c r="R214" s="13">
        <v>1.0</v>
      </c>
      <c r="S214" s="13">
        <v>3.0</v>
      </c>
    </row>
    <row r="215" ht="14.25" customHeight="1">
      <c r="A215" s="12">
        <v>36234.0</v>
      </c>
      <c r="B215" s="13">
        <f t="array" ref="B215">XLOOKUP(D215,'Analisis para entender satisfac'!$B$3:$B$22,'Analisis para entender satisfac'!$A$3:$A$22,)</f>
        <v>1</v>
      </c>
      <c r="C215" s="13" t="s">
        <v>39</v>
      </c>
      <c r="D215" s="13" t="s">
        <v>39</v>
      </c>
      <c r="E215" s="13" t="s">
        <v>34</v>
      </c>
      <c r="F215" s="13" t="s">
        <v>23</v>
      </c>
      <c r="G215" s="13">
        <v>3.0</v>
      </c>
      <c r="H215" s="13" t="s">
        <v>54</v>
      </c>
      <c r="I215" s="14" t="s">
        <v>25</v>
      </c>
      <c r="J215" s="13">
        <v>3.0</v>
      </c>
      <c r="K215" s="14" t="s">
        <v>55</v>
      </c>
      <c r="L215" s="13">
        <v>4.0</v>
      </c>
      <c r="M215" s="14" t="s">
        <v>36</v>
      </c>
      <c r="N215" s="13" t="s">
        <v>59</v>
      </c>
      <c r="O215" s="13" t="s">
        <v>29</v>
      </c>
      <c r="P215" s="13" t="s">
        <v>29</v>
      </c>
      <c r="Q215" s="13" t="s">
        <v>29</v>
      </c>
      <c r="R215" s="13">
        <v>4.0</v>
      </c>
      <c r="S215" s="13">
        <v>5.0</v>
      </c>
    </row>
    <row r="216" ht="14.25" customHeight="1">
      <c r="A216" s="12">
        <v>34223.0</v>
      </c>
      <c r="B216" s="13">
        <f t="array" ref="B216">XLOOKUP(D216,'Analisis para entender satisfac'!$B$3:$B$22,'Analisis para entender satisfac'!$A$3:$A$22,)</f>
        <v>5</v>
      </c>
      <c r="C216" s="13" t="s">
        <v>78</v>
      </c>
      <c r="D216" s="13" t="s">
        <v>78</v>
      </c>
      <c r="E216" s="13" t="s">
        <v>48</v>
      </c>
      <c r="F216" s="13" t="s">
        <v>23</v>
      </c>
      <c r="G216" s="13">
        <v>2.0</v>
      </c>
      <c r="H216" s="13" t="s">
        <v>64</v>
      </c>
      <c r="I216" s="13" t="s">
        <v>43</v>
      </c>
      <c r="J216" s="13">
        <v>5.0</v>
      </c>
      <c r="K216" s="13" t="s">
        <v>26</v>
      </c>
      <c r="L216" s="13">
        <v>2.0</v>
      </c>
      <c r="M216" s="14" t="s">
        <v>36</v>
      </c>
      <c r="N216" s="13" t="s">
        <v>44</v>
      </c>
      <c r="O216" s="13" t="s">
        <v>30</v>
      </c>
      <c r="P216" s="13" t="s">
        <v>30</v>
      </c>
      <c r="Q216" s="13" t="s">
        <v>29</v>
      </c>
      <c r="R216" s="13">
        <v>3.0</v>
      </c>
      <c r="S216" s="13">
        <v>3.0</v>
      </c>
    </row>
    <row r="217" ht="14.25" customHeight="1">
      <c r="A217" s="12">
        <v>25978.0</v>
      </c>
      <c r="B217" s="13">
        <f t="array" ref="B217">XLOOKUP(D217,'Analisis para entender satisfac'!$B$3:$B$22,'Analisis para entender satisfac'!$A$3:$A$22,)</f>
        <v>4</v>
      </c>
      <c r="C217" s="13" t="s">
        <v>33</v>
      </c>
      <c r="D217" s="13" t="s">
        <v>33</v>
      </c>
      <c r="E217" s="13" t="s">
        <v>48</v>
      </c>
      <c r="F217" s="13" t="s">
        <v>41</v>
      </c>
      <c r="G217" s="13">
        <v>2.0</v>
      </c>
      <c r="H217" s="13" t="s">
        <v>42</v>
      </c>
      <c r="I217" s="13" t="s">
        <v>25</v>
      </c>
      <c r="J217" s="13">
        <v>3.0</v>
      </c>
      <c r="K217" s="13" t="s">
        <v>58</v>
      </c>
      <c r="L217" s="13">
        <v>5.0</v>
      </c>
      <c r="M217" s="14" t="s">
        <v>36</v>
      </c>
      <c r="N217" s="13" t="s">
        <v>28</v>
      </c>
      <c r="O217" s="13" t="s">
        <v>29</v>
      </c>
      <c r="P217" s="13" t="s">
        <v>29</v>
      </c>
      <c r="Q217" s="13" t="s">
        <v>31</v>
      </c>
      <c r="R217" s="13">
        <v>1.0</v>
      </c>
      <c r="S217" s="13">
        <v>4.0</v>
      </c>
    </row>
    <row r="218" ht="14.25" customHeight="1">
      <c r="A218" s="12">
        <v>37857.0</v>
      </c>
      <c r="B218" s="13">
        <f t="array" ref="B218">XLOOKUP(D218,'Analisis para entender satisfac'!$B$3:$B$22,'Analisis para entender satisfac'!$A$3:$A$22,)</f>
        <v>2</v>
      </c>
      <c r="C218" s="13" t="s">
        <v>38</v>
      </c>
      <c r="D218" s="13" t="s">
        <v>38</v>
      </c>
      <c r="E218" s="13" t="s">
        <v>48</v>
      </c>
      <c r="F218" s="13" t="s">
        <v>23</v>
      </c>
      <c r="G218" s="13">
        <v>4.0</v>
      </c>
      <c r="H218" s="13" t="s">
        <v>77</v>
      </c>
      <c r="I218" s="13" t="s">
        <v>43</v>
      </c>
      <c r="J218" s="13">
        <v>3.0</v>
      </c>
      <c r="K218" s="14" t="s">
        <v>62</v>
      </c>
      <c r="L218" s="13">
        <v>5.0</v>
      </c>
      <c r="M218" s="13" t="s">
        <v>56</v>
      </c>
      <c r="N218" s="13" t="s">
        <v>44</v>
      </c>
      <c r="O218" s="13" t="s">
        <v>29</v>
      </c>
      <c r="P218" s="13" t="s">
        <v>30</v>
      </c>
      <c r="Q218" s="13" t="s">
        <v>29</v>
      </c>
      <c r="R218" s="13">
        <v>2.0</v>
      </c>
      <c r="S218" s="13">
        <v>4.0</v>
      </c>
    </row>
    <row r="219" ht="14.25" customHeight="1">
      <c r="A219" s="12">
        <v>30407.0</v>
      </c>
      <c r="B219" s="13">
        <f t="array" ref="B219">XLOOKUP(D219,'Analisis para entender satisfac'!$B$3:$B$22,'Analisis para entender satisfac'!$A$3:$A$22,)</f>
        <v>1</v>
      </c>
      <c r="C219" s="13" t="s">
        <v>38</v>
      </c>
      <c r="D219" s="13" t="s">
        <v>39</v>
      </c>
      <c r="E219" s="13" t="s">
        <v>40</v>
      </c>
      <c r="F219" s="13" t="s">
        <v>23</v>
      </c>
      <c r="G219" s="13">
        <v>1.0</v>
      </c>
      <c r="H219" s="13" t="s">
        <v>79</v>
      </c>
      <c r="I219" s="13" t="s">
        <v>25</v>
      </c>
      <c r="J219" s="13">
        <v>3.0</v>
      </c>
      <c r="K219" s="13" t="s">
        <v>26</v>
      </c>
      <c r="L219" s="13">
        <v>5.0</v>
      </c>
      <c r="M219" s="13" t="s">
        <v>60</v>
      </c>
      <c r="N219" s="13" t="s">
        <v>59</v>
      </c>
      <c r="O219" s="13" t="s">
        <v>29</v>
      </c>
      <c r="P219" s="13" t="s">
        <v>29</v>
      </c>
      <c r="Q219" s="13" t="s">
        <v>29</v>
      </c>
      <c r="R219" s="13">
        <v>2.0</v>
      </c>
      <c r="S219" s="13">
        <v>5.0</v>
      </c>
    </row>
    <row r="220" ht="14.25" customHeight="1">
      <c r="A220" s="12">
        <v>37511.0</v>
      </c>
      <c r="B220" s="13">
        <f t="array" ref="B220">XLOOKUP(D220,'Analisis para entender satisfac'!$B$3:$B$22,'Analisis para entender satisfac'!$A$3:$A$22,)</f>
        <v>4</v>
      </c>
      <c r="C220" s="13" t="s">
        <v>63</v>
      </c>
      <c r="D220" s="13" t="s">
        <v>63</v>
      </c>
      <c r="E220" s="13" t="s">
        <v>48</v>
      </c>
      <c r="F220" s="13" t="s">
        <v>41</v>
      </c>
      <c r="G220" s="13">
        <v>4.0</v>
      </c>
      <c r="H220" s="13" t="s">
        <v>54</v>
      </c>
      <c r="I220" s="14" t="s">
        <v>25</v>
      </c>
      <c r="J220" s="13">
        <v>5.0</v>
      </c>
      <c r="K220" s="13" t="s">
        <v>51</v>
      </c>
      <c r="L220" s="13">
        <v>3.0</v>
      </c>
      <c r="M220" s="13" t="s">
        <v>27</v>
      </c>
      <c r="N220" s="13" t="s">
        <v>59</v>
      </c>
      <c r="O220" s="13" t="s">
        <v>29</v>
      </c>
      <c r="P220" s="13" t="s">
        <v>30</v>
      </c>
      <c r="Q220" s="13" t="s">
        <v>29</v>
      </c>
      <c r="R220" s="13">
        <v>1.0</v>
      </c>
      <c r="S220" s="13">
        <v>3.0</v>
      </c>
    </row>
    <row r="221" ht="14.25" customHeight="1">
      <c r="A221" s="12">
        <v>20920.0</v>
      </c>
      <c r="B221" s="13">
        <f t="array" ref="B221">XLOOKUP(D221,'Analisis para entender satisfac'!$B$3:$B$22,'Analisis para entender satisfac'!$A$3:$A$22,)</f>
        <v>5</v>
      </c>
      <c r="C221" s="13" t="s">
        <v>61</v>
      </c>
      <c r="D221" s="13" t="s">
        <v>61</v>
      </c>
      <c r="E221" s="13" t="s">
        <v>48</v>
      </c>
      <c r="F221" s="13" t="s">
        <v>41</v>
      </c>
      <c r="G221" s="13">
        <v>3.0</v>
      </c>
      <c r="H221" s="13" t="s">
        <v>50</v>
      </c>
      <c r="I221" s="14" t="s">
        <v>25</v>
      </c>
      <c r="J221" s="13">
        <v>1.0</v>
      </c>
      <c r="K221" s="13" t="s">
        <v>71</v>
      </c>
      <c r="L221" s="13">
        <v>4.0</v>
      </c>
      <c r="M221" s="13" t="s">
        <v>56</v>
      </c>
      <c r="N221" s="13" t="s">
        <v>28</v>
      </c>
      <c r="O221" s="13" t="s">
        <v>29</v>
      </c>
      <c r="P221" s="13" t="s">
        <v>30</v>
      </c>
      <c r="Q221" s="13" t="s">
        <v>31</v>
      </c>
      <c r="R221" s="13">
        <v>4.0</v>
      </c>
      <c r="S221" s="13">
        <v>4.0</v>
      </c>
    </row>
    <row r="222" ht="14.25" customHeight="1">
      <c r="A222" s="12">
        <v>33189.0</v>
      </c>
      <c r="B222" s="13">
        <f t="array" ref="B222">XLOOKUP(D222,'Analisis para entender satisfac'!$B$3:$B$22,'Analisis para entender satisfac'!$A$3:$A$22,)</f>
        <v>2</v>
      </c>
      <c r="C222" s="13" t="s">
        <v>45</v>
      </c>
      <c r="D222" s="13" t="s">
        <v>45</v>
      </c>
      <c r="E222" s="13" t="s">
        <v>22</v>
      </c>
      <c r="F222" s="13" t="s">
        <v>23</v>
      </c>
      <c r="G222" s="13">
        <v>5.0</v>
      </c>
      <c r="H222" s="13" t="s">
        <v>64</v>
      </c>
      <c r="I222" s="13" t="s">
        <v>25</v>
      </c>
      <c r="J222" s="13">
        <v>2.0</v>
      </c>
      <c r="K222" s="13" t="s">
        <v>26</v>
      </c>
      <c r="L222" s="13">
        <v>5.0</v>
      </c>
      <c r="M222" s="13" t="s">
        <v>36</v>
      </c>
      <c r="N222" s="13" t="s">
        <v>28</v>
      </c>
      <c r="O222" s="13" t="s">
        <v>29</v>
      </c>
      <c r="P222" s="13" t="s">
        <v>30</v>
      </c>
      <c r="Q222" s="13" t="s">
        <v>31</v>
      </c>
      <c r="R222" s="13">
        <v>1.0</v>
      </c>
      <c r="S222" s="13">
        <v>4.0</v>
      </c>
    </row>
    <row r="223" ht="14.25" customHeight="1">
      <c r="A223" s="12">
        <v>30610.0</v>
      </c>
      <c r="B223" s="13">
        <f t="array" ref="B223">XLOOKUP(D223,'Analisis para entender satisfac'!$B$3:$B$22,'Analisis para entender satisfac'!$A$3:$A$22,)</f>
        <v>6</v>
      </c>
      <c r="C223" s="13" t="s">
        <v>57</v>
      </c>
      <c r="D223" s="13" t="s">
        <v>57</v>
      </c>
      <c r="E223" s="13" t="s">
        <v>48</v>
      </c>
      <c r="F223" s="13" t="s">
        <v>23</v>
      </c>
      <c r="G223" s="13">
        <v>5.0</v>
      </c>
      <c r="H223" s="13" t="s">
        <v>68</v>
      </c>
      <c r="I223" s="13" t="s">
        <v>43</v>
      </c>
      <c r="J223" s="13">
        <v>2.0</v>
      </c>
      <c r="K223" s="14" t="s">
        <v>55</v>
      </c>
      <c r="L223" s="13">
        <v>4.0</v>
      </c>
      <c r="M223" s="14" t="s">
        <v>36</v>
      </c>
      <c r="N223" s="13" t="s">
        <v>44</v>
      </c>
      <c r="O223" s="13" t="s">
        <v>29</v>
      </c>
      <c r="P223" s="13" t="s">
        <v>30</v>
      </c>
      <c r="Q223" s="13" t="s">
        <v>31</v>
      </c>
      <c r="R223" s="13">
        <v>3.0</v>
      </c>
      <c r="S223" s="13">
        <v>3.0</v>
      </c>
    </row>
    <row r="224" ht="14.25" customHeight="1">
      <c r="A224" s="12">
        <v>32764.0</v>
      </c>
      <c r="B224" s="13">
        <f t="array" ref="B224">XLOOKUP(D224,'Analisis para entender satisfac'!$B$3:$B$22,'Analisis para entender satisfac'!$A$3:$A$22,)</f>
        <v>4</v>
      </c>
      <c r="C224" s="13" t="s">
        <v>21</v>
      </c>
      <c r="D224" s="13" t="s">
        <v>21</v>
      </c>
      <c r="E224" s="13" t="s">
        <v>48</v>
      </c>
      <c r="F224" s="13" t="s">
        <v>23</v>
      </c>
      <c r="G224" s="13">
        <v>5.0</v>
      </c>
      <c r="H224" s="13" t="s">
        <v>35</v>
      </c>
      <c r="I224" s="13" t="s">
        <v>83</v>
      </c>
      <c r="J224" s="13">
        <v>5.0</v>
      </c>
      <c r="K224" s="13" t="s">
        <v>51</v>
      </c>
      <c r="L224" s="13">
        <v>4.0</v>
      </c>
      <c r="M224" s="13" t="s">
        <v>27</v>
      </c>
      <c r="N224" s="14" t="s">
        <v>37</v>
      </c>
      <c r="O224" s="13" t="s">
        <v>29</v>
      </c>
      <c r="P224" s="13" t="s">
        <v>30</v>
      </c>
      <c r="Q224" s="13" t="s">
        <v>31</v>
      </c>
      <c r="R224" s="13">
        <v>2.0</v>
      </c>
      <c r="S224" s="13">
        <v>5.0</v>
      </c>
    </row>
    <row r="225" ht="14.25" customHeight="1">
      <c r="A225" s="12">
        <v>19051.0</v>
      </c>
      <c r="B225" s="13">
        <f t="array" ref="B225">XLOOKUP(D225,'Analisis para entender satisfac'!$B$3:$B$22,'Analisis para entender satisfac'!$A$3:$A$22,)</f>
        <v>6</v>
      </c>
      <c r="C225" s="13" t="s">
        <v>32</v>
      </c>
      <c r="D225" s="13" t="s">
        <v>72</v>
      </c>
      <c r="E225" s="13" t="s">
        <v>34</v>
      </c>
      <c r="F225" s="13" t="s">
        <v>23</v>
      </c>
      <c r="G225" s="13">
        <v>2.0</v>
      </c>
      <c r="H225" s="13" t="s">
        <v>79</v>
      </c>
      <c r="I225" s="13" t="s">
        <v>84</v>
      </c>
      <c r="J225" s="13">
        <v>1.0</v>
      </c>
      <c r="K225" s="13" t="s">
        <v>55</v>
      </c>
      <c r="L225" s="13">
        <v>5.0</v>
      </c>
      <c r="M225" s="13" t="s">
        <v>60</v>
      </c>
      <c r="N225" s="13" t="s">
        <v>44</v>
      </c>
      <c r="O225" s="13" t="s">
        <v>29</v>
      </c>
      <c r="P225" s="13" t="s">
        <v>29</v>
      </c>
      <c r="Q225" s="13" t="s">
        <v>31</v>
      </c>
      <c r="R225" s="13">
        <v>4.0</v>
      </c>
      <c r="S225" s="13">
        <v>5.0</v>
      </c>
    </row>
    <row r="226" ht="14.25" customHeight="1">
      <c r="A226" s="12">
        <v>27747.0</v>
      </c>
      <c r="B226" s="13">
        <f t="array" ref="B226">XLOOKUP(D226,'Analisis para entender satisfac'!$B$3:$B$22,'Analisis para entender satisfac'!$A$3:$A$22,)</f>
        <v>6</v>
      </c>
      <c r="C226" s="13" t="s">
        <v>66</v>
      </c>
      <c r="D226" s="13" t="s">
        <v>66</v>
      </c>
      <c r="E226" s="13" t="s">
        <v>48</v>
      </c>
      <c r="F226" s="13" t="s">
        <v>53</v>
      </c>
      <c r="G226" s="13">
        <v>2.0</v>
      </c>
      <c r="H226" s="13" t="s">
        <v>68</v>
      </c>
      <c r="I226" s="13" t="s">
        <v>25</v>
      </c>
      <c r="J226" s="13">
        <v>5.0</v>
      </c>
      <c r="K226" s="13" t="s">
        <v>26</v>
      </c>
      <c r="L226" s="13">
        <v>5.0</v>
      </c>
      <c r="M226" s="13" t="s">
        <v>27</v>
      </c>
      <c r="N226" s="13" t="s">
        <v>59</v>
      </c>
      <c r="O226" s="13" t="s">
        <v>29</v>
      </c>
      <c r="P226" s="13" t="s">
        <v>30</v>
      </c>
      <c r="Q226" s="13" t="s">
        <v>31</v>
      </c>
      <c r="R226" s="13">
        <v>1.0</v>
      </c>
      <c r="S226" s="13">
        <v>3.0</v>
      </c>
    </row>
    <row r="227" ht="14.25" customHeight="1">
      <c r="A227" s="12">
        <v>23586.0</v>
      </c>
      <c r="B227" s="13">
        <f t="array" ref="B227">XLOOKUP(D227,'Analisis para entender satisfac'!$B$3:$B$22,'Analisis para entender satisfac'!$A$3:$A$22,)</f>
        <v>4</v>
      </c>
      <c r="C227" s="13" t="s">
        <v>63</v>
      </c>
      <c r="D227" s="13" t="s">
        <v>63</v>
      </c>
      <c r="E227" s="13" t="s">
        <v>48</v>
      </c>
      <c r="F227" s="13" t="s">
        <v>23</v>
      </c>
      <c r="G227" s="13">
        <v>5.0</v>
      </c>
      <c r="H227" s="13" t="s">
        <v>64</v>
      </c>
      <c r="I227" s="13" t="s">
        <v>25</v>
      </c>
      <c r="J227" s="13">
        <v>5.0</v>
      </c>
      <c r="K227" s="13" t="s">
        <v>55</v>
      </c>
      <c r="L227" s="13">
        <v>4.0</v>
      </c>
      <c r="M227" s="13" t="s">
        <v>56</v>
      </c>
      <c r="N227" s="13" t="s">
        <v>59</v>
      </c>
      <c r="O227" s="13" t="s">
        <v>30</v>
      </c>
      <c r="P227" s="13" t="s">
        <v>30</v>
      </c>
      <c r="Q227" s="13" t="s">
        <v>29</v>
      </c>
      <c r="R227" s="13">
        <v>1.0</v>
      </c>
      <c r="S227" s="13">
        <v>1.0</v>
      </c>
    </row>
    <row r="228" ht="14.25" customHeight="1">
      <c r="A228" s="12">
        <v>18370.0</v>
      </c>
      <c r="B228" s="13">
        <f t="array" ref="B228">XLOOKUP(D228,'Analisis para entender satisfac'!$B$3:$B$22,'Analisis para entender satisfac'!$A$3:$A$22,)</f>
        <v>3</v>
      </c>
      <c r="C228" s="13" t="s">
        <v>47</v>
      </c>
      <c r="D228" s="13" t="s">
        <v>47</v>
      </c>
      <c r="E228" s="13" t="s">
        <v>48</v>
      </c>
      <c r="F228" s="13" t="s">
        <v>23</v>
      </c>
      <c r="G228" s="13">
        <v>5.0</v>
      </c>
      <c r="H228" s="13" t="s">
        <v>50</v>
      </c>
      <c r="I228" s="13" t="s">
        <v>25</v>
      </c>
      <c r="J228" s="13">
        <v>4.0</v>
      </c>
      <c r="K228" s="13" t="s">
        <v>69</v>
      </c>
      <c r="L228" s="13">
        <v>4.0</v>
      </c>
      <c r="M228" s="13" t="s">
        <v>60</v>
      </c>
      <c r="N228" s="13" t="s">
        <v>37</v>
      </c>
      <c r="O228" s="13" t="s">
        <v>30</v>
      </c>
      <c r="P228" s="13" t="s">
        <v>30</v>
      </c>
      <c r="Q228" s="13" t="s">
        <v>31</v>
      </c>
      <c r="R228" s="13">
        <v>2.0</v>
      </c>
      <c r="S228" s="13">
        <v>2.0</v>
      </c>
    </row>
    <row r="229" ht="14.25" customHeight="1">
      <c r="A229" s="12">
        <v>30843.0</v>
      </c>
      <c r="B229" s="13">
        <f t="array" ref="B229">XLOOKUP(D229,'Analisis para entender satisfac'!$B$3:$B$22,'Analisis para entender satisfac'!$A$3:$A$22,)</f>
        <v>5</v>
      </c>
      <c r="C229" s="13" t="s">
        <v>61</v>
      </c>
      <c r="D229" s="13" t="s">
        <v>61</v>
      </c>
      <c r="E229" s="13" t="s">
        <v>34</v>
      </c>
      <c r="F229" s="13" t="s">
        <v>23</v>
      </c>
      <c r="G229" s="13">
        <v>2.0</v>
      </c>
      <c r="H229" s="13" t="s">
        <v>35</v>
      </c>
      <c r="I229" s="13" t="s">
        <v>84</v>
      </c>
      <c r="J229" s="13">
        <v>5.0</v>
      </c>
      <c r="K229" s="13" t="s">
        <v>46</v>
      </c>
      <c r="L229" s="13">
        <v>2.0</v>
      </c>
      <c r="M229" s="13" t="s">
        <v>60</v>
      </c>
      <c r="N229" s="14" t="s">
        <v>37</v>
      </c>
      <c r="O229" s="13" t="s">
        <v>29</v>
      </c>
      <c r="P229" s="13" t="s">
        <v>29</v>
      </c>
      <c r="Q229" s="13" t="s">
        <v>31</v>
      </c>
      <c r="R229" s="13">
        <v>1.0</v>
      </c>
      <c r="S229" s="13">
        <v>4.0</v>
      </c>
    </row>
    <row r="230" ht="14.25" customHeight="1">
      <c r="A230" s="12">
        <v>24067.0</v>
      </c>
      <c r="B230" s="13">
        <f t="array" ref="B230">XLOOKUP(D230,'Analisis para entender satisfac'!$B$3:$B$22,'Analisis para entender satisfac'!$A$3:$A$22,)</f>
        <v>1</v>
      </c>
      <c r="C230" s="13" t="s">
        <v>52</v>
      </c>
      <c r="D230" s="13" t="s">
        <v>52</v>
      </c>
      <c r="E230" s="13" t="s">
        <v>48</v>
      </c>
      <c r="F230" s="13" t="s">
        <v>23</v>
      </c>
      <c r="G230" s="13">
        <v>3.0</v>
      </c>
      <c r="H230" s="13" t="s">
        <v>42</v>
      </c>
      <c r="I230" s="13" t="s">
        <v>25</v>
      </c>
      <c r="J230" s="13">
        <v>5.0</v>
      </c>
      <c r="K230" s="13" t="s">
        <v>26</v>
      </c>
      <c r="L230" s="13">
        <v>4.0</v>
      </c>
      <c r="M230" s="13" t="s">
        <v>60</v>
      </c>
      <c r="N230" s="13" t="s">
        <v>28</v>
      </c>
      <c r="O230" s="13" t="s">
        <v>29</v>
      </c>
      <c r="P230" s="13" t="s">
        <v>30</v>
      </c>
      <c r="Q230" s="13" t="s">
        <v>31</v>
      </c>
      <c r="R230" s="13">
        <v>3.0</v>
      </c>
      <c r="S230" s="13">
        <v>4.0</v>
      </c>
    </row>
    <row r="231" ht="14.25" customHeight="1">
      <c r="A231" s="12">
        <v>33057.0</v>
      </c>
      <c r="B231" s="13">
        <f t="array" ref="B231">XLOOKUP(D231,'Analisis para entender satisfac'!$B$3:$B$22,'Analisis para entender satisfac'!$A$3:$A$22,)</f>
        <v>1</v>
      </c>
      <c r="C231" s="13" t="s">
        <v>39</v>
      </c>
      <c r="D231" s="13" t="s">
        <v>39</v>
      </c>
      <c r="E231" s="13" t="s">
        <v>48</v>
      </c>
      <c r="F231" s="13" t="s">
        <v>23</v>
      </c>
      <c r="G231" s="13">
        <v>4.0</v>
      </c>
      <c r="H231" s="13" t="s">
        <v>35</v>
      </c>
      <c r="I231" s="13" t="s">
        <v>25</v>
      </c>
      <c r="J231" s="13">
        <v>5.0</v>
      </c>
      <c r="K231" s="14" t="s">
        <v>55</v>
      </c>
      <c r="L231" s="13">
        <v>3.0</v>
      </c>
      <c r="M231" s="14" t="s">
        <v>36</v>
      </c>
      <c r="N231" s="13" t="s">
        <v>44</v>
      </c>
      <c r="O231" s="13" t="s">
        <v>29</v>
      </c>
      <c r="P231" s="13" t="s">
        <v>30</v>
      </c>
      <c r="Q231" s="13" t="s">
        <v>31</v>
      </c>
      <c r="R231" s="13">
        <v>3.0</v>
      </c>
      <c r="S231" s="13">
        <v>4.0</v>
      </c>
    </row>
    <row r="232" ht="14.25" customHeight="1">
      <c r="A232" s="12">
        <v>21676.0</v>
      </c>
      <c r="B232" s="13">
        <f t="array" ref="B232">XLOOKUP(D232,'Analisis para entender satisfac'!$B$3:$B$22,'Analisis para entender satisfac'!$A$3:$A$22,)</f>
        <v>4</v>
      </c>
      <c r="C232" s="13" t="s">
        <v>63</v>
      </c>
      <c r="D232" s="13" t="s">
        <v>63</v>
      </c>
      <c r="E232" s="13" t="s">
        <v>22</v>
      </c>
      <c r="F232" s="13" t="s">
        <v>23</v>
      </c>
      <c r="G232" s="13">
        <v>5.0</v>
      </c>
      <c r="H232" s="13" t="s">
        <v>42</v>
      </c>
      <c r="I232" s="13" t="s">
        <v>43</v>
      </c>
      <c r="J232" s="13">
        <v>5.0</v>
      </c>
      <c r="K232" s="13" t="s">
        <v>58</v>
      </c>
      <c r="L232" s="13">
        <v>4.0</v>
      </c>
      <c r="M232" s="14" t="s">
        <v>36</v>
      </c>
      <c r="N232" s="13" t="s">
        <v>28</v>
      </c>
      <c r="O232" s="13" t="s">
        <v>29</v>
      </c>
      <c r="P232" s="13" t="s">
        <v>30</v>
      </c>
      <c r="Q232" s="13" t="s">
        <v>31</v>
      </c>
      <c r="R232" s="13">
        <v>1.0</v>
      </c>
      <c r="S232" s="13">
        <v>2.0</v>
      </c>
    </row>
    <row r="233" ht="14.25" customHeight="1">
      <c r="A233" s="12">
        <v>19025.0</v>
      </c>
      <c r="B233" s="13">
        <f t="array" ref="B233">XLOOKUP(D233,'Analisis para entender satisfac'!$B$3:$B$22,'Analisis para entender satisfac'!$A$3:$A$22,)</f>
        <v>1</v>
      </c>
      <c r="C233" s="13" t="s">
        <v>39</v>
      </c>
      <c r="D233" s="13" t="s">
        <v>39</v>
      </c>
      <c r="E233" s="13" t="s">
        <v>48</v>
      </c>
      <c r="F233" s="13" t="s">
        <v>23</v>
      </c>
      <c r="G233" s="13">
        <v>4.0</v>
      </c>
      <c r="H233" s="13" t="s">
        <v>42</v>
      </c>
      <c r="I233" s="14" t="s">
        <v>43</v>
      </c>
      <c r="J233" s="13">
        <v>5.0</v>
      </c>
      <c r="K233" s="13" t="s">
        <v>74</v>
      </c>
      <c r="L233" s="13">
        <v>4.0</v>
      </c>
      <c r="M233" s="13" t="s">
        <v>56</v>
      </c>
      <c r="N233" s="13" t="s">
        <v>28</v>
      </c>
      <c r="O233" s="13" t="s">
        <v>29</v>
      </c>
      <c r="P233" s="13" t="s">
        <v>30</v>
      </c>
      <c r="Q233" s="13" t="s">
        <v>29</v>
      </c>
      <c r="R233" s="13">
        <v>5.0</v>
      </c>
      <c r="S233" s="13">
        <v>2.0</v>
      </c>
    </row>
    <row r="234" ht="14.25" customHeight="1">
      <c r="A234" s="12">
        <v>25844.0</v>
      </c>
      <c r="B234" s="13">
        <f t="array" ref="B234">XLOOKUP(D234,'Analisis para entender satisfac'!$B$3:$B$22,'Analisis para entender satisfac'!$A$3:$A$22,)</f>
        <v>6</v>
      </c>
      <c r="C234" s="13" t="s">
        <v>72</v>
      </c>
      <c r="D234" s="13" t="s">
        <v>72</v>
      </c>
      <c r="E234" s="13" t="s">
        <v>48</v>
      </c>
      <c r="F234" s="13" t="s">
        <v>23</v>
      </c>
      <c r="G234" s="13">
        <v>1.0</v>
      </c>
      <c r="H234" s="13" t="s">
        <v>79</v>
      </c>
      <c r="I234" s="13" t="s">
        <v>43</v>
      </c>
      <c r="J234" s="13">
        <v>1.0</v>
      </c>
      <c r="K234" s="13" t="s">
        <v>26</v>
      </c>
      <c r="L234" s="13">
        <v>4.0</v>
      </c>
      <c r="M234" s="13" t="s">
        <v>56</v>
      </c>
      <c r="N234" s="13" t="s">
        <v>59</v>
      </c>
      <c r="O234" s="13" t="s">
        <v>29</v>
      </c>
      <c r="P234" s="13" t="s">
        <v>30</v>
      </c>
      <c r="Q234" s="13" t="s">
        <v>31</v>
      </c>
      <c r="R234" s="13">
        <v>1.0</v>
      </c>
      <c r="S234" s="13">
        <v>3.0</v>
      </c>
    </row>
    <row r="235" ht="14.25" customHeight="1">
      <c r="A235" s="12">
        <v>18529.0</v>
      </c>
      <c r="B235" s="13">
        <f t="array" ref="B235">XLOOKUP(D235,'Analisis para entender satisfac'!$B$3:$B$22,'Analisis para entender satisfac'!$A$3:$A$22,)</f>
        <v>6</v>
      </c>
      <c r="C235" s="13" t="s">
        <v>65</v>
      </c>
      <c r="D235" s="13" t="s">
        <v>65</v>
      </c>
      <c r="E235" s="13" t="s">
        <v>48</v>
      </c>
      <c r="F235" s="13" t="s">
        <v>41</v>
      </c>
      <c r="G235" s="13">
        <v>4.0</v>
      </c>
      <c r="H235" s="13" t="s">
        <v>35</v>
      </c>
      <c r="I235" s="14" t="s">
        <v>25</v>
      </c>
      <c r="J235" s="13">
        <v>5.0</v>
      </c>
      <c r="K235" s="13" t="s">
        <v>74</v>
      </c>
      <c r="L235" s="13">
        <v>5.0</v>
      </c>
      <c r="M235" s="13" t="s">
        <v>56</v>
      </c>
      <c r="N235" s="13" t="s">
        <v>44</v>
      </c>
      <c r="O235" s="13" t="s">
        <v>29</v>
      </c>
      <c r="P235" s="13" t="s">
        <v>29</v>
      </c>
      <c r="Q235" s="13" t="s">
        <v>31</v>
      </c>
      <c r="R235" s="13">
        <v>1.0</v>
      </c>
      <c r="S235" s="13">
        <v>2.0</v>
      </c>
    </row>
    <row r="236" ht="14.25" customHeight="1">
      <c r="A236" s="12">
        <v>19991.0</v>
      </c>
      <c r="B236" s="13">
        <f t="array" ref="B236">XLOOKUP(D236,'Analisis para entender satisfac'!$B$3:$B$22,'Analisis para entender satisfac'!$A$3:$A$22,)</f>
        <v>6</v>
      </c>
      <c r="C236" s="13" t="s">
        <v>66</v>
      </c>
      <c r="D236" s="13" t="s">
        <v>66</v>
      </c>
      <c r="E236" s="13" t="s">
        <v>34</v>
      </c>
      <c r="F236" s="13" t="s">
        <v>53</v>
      </c>
      <c r="G236" s="13">
        <v>2.0</v>
      </c>
      <c r="H236" s="13" t="s">
        <v>54</v>
      </c>
      <c r="I236" s="13" t="s">
        <v>43</v>
      </c>
      <c r="J236" s="13">
        <v>4.0</v>
      </c>
      <c r="K236" s="13" t="s">
        <v>55</v>
      </c>
      <c r="L236" s="13">
        <v>5.0</v>
      </c>
      <c r="M236" s="14" t="s">
        <v>36</v>
      </c>
      <c r="N236" s="13" t="s">
        <v>59</v>
      </c>
      <c r="O236" s="13" t="s">
        <v>29</v>
      </c>
      <c r="P236" s="13" t="s">
        <v>29</v>
      </c>
      <c r="Q236" s="13" t="s">
        <v>29</v>
      </c>
      <c r="R236" s="13">
        <v>2.0</v>
      </c>
      <c r="S236" s="13">
        <v>4.0</v>
      </c>
    </row>
    <row r="237" ht="14.25" customHeight="1">
      <c r="A237" s="12">
        <v>36766.0</v>
      </c>
      <c r="B237" s="13">
        <f t="array" ref="B237">XLOOKUP(D237,'Analisis para entender satisfac'!$B$3:$B$22,'Analisis para entender satisfac'!$A$3:$A$22,)</f>
        <v>4</v>
      </c>
      <c r="C237" s="13" t="s">
        <v>33</v>
      </c>
      <c r="D237" s="13" t="s">
        <v>33</v>
      </c>
      <c r="E237" s="13" t="s">
        <v>48</v>
      </c>
      <c r="F237" s="13" t="s">
        <v>41</v>
      </c>
      <c r="G237" s="13">
        <v>4.0</v>
      </c>
      <c r="H237" s="13" t="s">
        <v>79</v>
      </c>
      <c r="I237" s="14" t="s">
        <v>25</v>
      </c>
      <c r="J237" s="13">
        <v>3.0</v>
      </c>
      <c r="K237" s="13" t="s">
        <v>55</v>
      </c>
      <c r="L237" s="13">
        <v>5.0</v>
      </c>
      <c r="M237" s="14" t="s">
        <v>36</v>
      </c>
      <c r="N237" s="13" t="s">
        <v>44</v>
      </c>
      <c r="O237" s="13" t="s">
        <v>29</v>
      </c>
      <c r="P237" s="13" t="s">
        <v>29</v>
      </c>
      <c r="Q237" s="13" t="s">
        <v>29</v>
      </c>
      <c r="R237" s="13">
        <v>1.0</v>
      </c>
      <c r="S237" s="13">
        <v>2.0</v>
      </c>
    </row>
    <row r="238" ht="14.25" customHeight="1">
      <c r="A238" s="12">
        <v>33226.0</v>
      </c>
      <c r="B238" s="13">
        <f t="array" ref="B238">XLOOKUP(D238,'Analisis para entender satisfac'!$B$3:$B$22,'Analisis para entender satisfac'!$A$3:$A$22,)</f>
        <v>3</v>
      </c>
      <c r="C238" s="13" t="s">
        <v>47</v>
      </c>
      <c r="D238" s="13" t="s">
        <v>47</v>
      </c>
      <c r="E238" s="13" t="s">
        <v>22</v>
      </c>
      <c r="F238" s="13" t="s">
        <v>23</v>
      </c>
      <c r="G238" s="13">
        <v>2.0</v>
      </c>
      <c r="H238" s="13" t="s">
        <v>64</v>
      </c>
      <c r="I238" s="13" t="s">
        <v>25</v>
      </c>
      <c r="J238" s="13">
        <v>1.0</v>
      </c>
      <c r="K238" s="14" t="s">
        <v>55</v>
      </c>
      <c r="L238" s="13">
        <v>4.0</v>
      </c>
      <c r="M238" s="13" t="s">
        <v>60</v>
      </c>
      <c r="N238" s="14" t="s">
        <v>28</v>
      </c>
      <c r="O238" s="13" t="s">
        <v>29</v>
      </c>
      <c r="P238" s="13" t="s">
        <v>30</v>
      </c>
      <c r="Q238" s="13" t="s">
        <v>31</v>
      </c>
      <c r="R238" s="13">
        <v>1.0</v>
      </c>
      <c r="S238" s="13">
        <v>5.0</v>
      </c>
    </row>
    <row r="239" ht="14.25" customHeight="1">
      <c r="A239" s="12">
        <v>26898.0</v>
      </c>
      <c r="B239" s="13">
        <f t="array" ref="B239">XLOOKUP(D239,'Analisis para entender satisfac'!$B$3:$B$22,'Analisis para entender satisfac'!$A$3:$A$22,)</f>
        <v>1</v>
      </c>
      <c r="C239" s="13" t="s">
        <v>39</v>
      </c>
      <c r="D239" s="13" t="s">
        <v>39</v>
      </c>
      <c r="E239" s="13" t="s">
        <v>34</v>
      </c>
      <c r="F239" s="13" t="s">
        <v>23</v>
      </c>
      <c r="G239" s="13">
        <v>2.0</v>
      </c>
      <c r="H239" s="13" t="s">
        <v>24</v>
      </c>
      <c r="I239" s="13" t="s">
        <v>43</v>
      </c>
      <c r="J239" s="13">
        <v>2.0</v>
      </c>
      <c r="K239" s="14" t="s">
        <v>51</v>
      </c>
      <c r="L239" s="13">
        <v>3.0</v>
      </c>
      <c r="M239" s="13" t="s">
        <v>60</v>
      </c>
      <c r="N239" s="13" t="s">
        <v>28</v>
      </c>
      <c r="O239" s="13" t="s">
        <v>29</v>
      </c>
      <c r="P239" s="13" t="s">
        <v>29</v>
      </c>
      <c r="Q239" s="13" t="s">
        <v>31</v>
      </c>
      <c r="R239" s="13">
        <v>2.0</v>
      </c>
      <c r="S239" s="13">
        <v>4.0</v>
      </c>
    </row>
    <row r="240" ht="14.25" customHeight="1">
      <c r="A240" s="12">
        <v>23136.0</v>
      </c>
      <c r="B240" s="13">
        <f t="array" ref="B240">XLOOKUP(D240,'Analisis para entender satisfac'!$B$3:$B$22,'Analisis para entender satisfac'!$A$3:$A$22,)</f>
        <v>3</v>
      </c>
      <c r="C240" s="13" t="s">
        <v>76</v>
      </c>
      <c r="D240" s="13" t="s">
        <v>76</v>
      </c>
      <c r="E240" s="13" t="s">
        <v>22</v>
      </c>
      <c r="F240" s="13" t="s">
        <v>41</v>
      </c>
      <c r="G240" s="13">
        <v>4.0</v>
      </c>
      <c r="H240" s="13" t="s">
        <v>24</v>
      </c>
      <c r="I240" s="13" t="s">
        <v>84</v>
      </c>
      <c r="J240" s="13">
        <v>1.0</v>
      </c>
      <c r="K240" s="13" t="s">
        <v>69</v>
      </c>
      <c r="L240" s="13">
        <v>5.0</v>
      </c>
      <c r="M240" s="13" t="s">
        <v>56</v>
      </c>
      <c r="N240" s="13" t="s">
        <v>28</v>
      </c>
      <c r="O240" s="13" t="s">
        <v>29</v>
      </c>
      <c r="P240" s="13" t="s">
        <v>30</v>
      </c>
      <c r="Q240" s="13" t="s">
        <v>31</v>
      </c>
      <c r="R240" s="13">
        <v>2.0</v>
      </c>
      <c r="S240" s="13">
        <v>4.0</v>
      </c>
    </row>
    <row r="241" ht="14.25" customHeight="1">
      <c r="A241" s="12">
        <v>29576.0</v>
      </c>
      <c r="B241" s="13">
        <f t="array" ref="B241">XLOOKUP(D241,'Analisis para entender satisfac'!$B$3:$B$22,'Analisis para entender satisfac'!$A$3:$A$22,)</f>
        <v>2</v>
      </c>
      <c r="C241" s="13" t="s">
        <v>104</v>
      </c>
      <c r="D241" s="13" t="s">
        <v>67</v>
      </c>
      <c r="E241" s="13" t="s">
        <v>34</v>
      </c>
      <c r="F241" s="13" t="s">
        <v>23</v>
      </c>
      <c r="G241" s="13">
        <v>2.0</v>
      </c>
      <c r="H241" s="13" t="s">
        <v>68</v>
      </c>
      <c r="I241" s="13" t="s">
        <v>25</v>
      </c>
      <c r="J241" s="13">
        <v>3.0</v>
      </c>
      <c r="K241" s="13" t="s">
        <v>46</v>
      </c>
      <c r="L241" s="13">
        <v>5.0</v>
      </c>
      <c r="M241" s="13" t="s">
        <v>56</v>
      </c>
      <c r="N241" s="13" t="s">
        <v>44</v>
      </c>
      <c r="O241" s="13" t="s">
        <v>29</v>
      </c>
      <c r="P241" s="13" t="s">
        <v>29</v>
      </c>
      <c r="Q241" s="13" t="s">
        <v>31</v>
      </c>
      <c r="R241" s="13">
        <v>2.0</v>
      </c>
      <c r="S241" s="13">
        <v>2.0</v>
      </c>
    </row>
    <row r="242" ht="14.25" customHeight="1">
      <c r="A242" s="12">
        <v>37508.0</v>
      </c>
      <c r="B242" s="13">
        <f t="array" ref="B242">XLOOKUP(D242,'Analisis para entender satisfac'!$B$3:$B$22,'Analisis para entender satisfac'!$A$3:$A$22,)</f>
        <v>5</v>
      </c>
      <c r="C242" s="13" t="s">
        <v>78</v>
      </c>
      <c r="D242" s="13" t="s">
        <v>78</v>
      </c>
      <c r="E242" s="13" t="s">
        <v>48</v>
      </c>
      <c r="F242" s="13" t="s">
        <v>23</v>
      </c>
      <c r="G242" s="13">
        <v>1.0</v>
      </c>
      <c r="H242" s="13" t="s">
        <v>68</v>
      </c>
      <c r="I242" s="13" t="s">
        <v>43</v>
      </c>
      <c r="J242" s="13">
        <v>3.0</v>
      </c>
      <c r="K242" s="13" t="s">
        <v>69</v>
      </c>
      <c r="L242" s="13">
        <v>3.0</v>
      </c>
      <c r="M242" s="13" t="s">
        <v>36</v>
      </c>
      <c r="N242" s="14" t="s">
        <v>59</v>
      </c>
      <c r="O242" s="13" t="s">
        <v>29</v>
      </c>
      <c r="P242" s="13" t="s">
        <v>30</v>
      </c>
      <c r="Q242" s="13" t="s">
        <v>29</v>
      </c>
      <c r="R242" s="13">
        <v>2.0</v>
      </c>
      <c r="S242" s="13">
        <v>1.0</v>
      </c>
    </row>
    <row r="243" ht="14.25" customHeight="1">
      <c r="A243" s="12">
        <v>35600.0</v>
      </c>
      <c r="B243" s="13">
        <f t="array" ref="B243">XLOOKUP(D243,'Analisis para entender satisfac'!$B$3:$B$22,'Analisis para entender satisfac'!$A$3:$A$22,)</f>
        <v>2</v>
      </c>
      <c r="C243" s="13" t="s">
        <v>38</v>
      </c>
      <c r="D243" s="13" t="s">
        <v>38</v>
      </c>
      <c r="E243" s="13" t="s">
        <v>48</v>
      </c>
      <c r="F243" s="13" t="s">
        <v>23</v>
      </c>
      <c r="G243" s="13">
        <v>2.0</v>
      </c>
      <c r="H243" s="13" t="s">
        <v>49</v>
      </c>
      <c r="I243" s="13" t="s">
        <v>25</v>
      </c>
      <c r="J243" s="13">
        <v>5.0</v>
      </c>
      <c r="K243" s="14" t="s">
        <v>51</v>
      </c>
      <c r="L243" s="13">
        <v>2.0</v>
      </c>
      <c r="M243" s="13" t="s">
        <v>60</v>
      </c>
      <c r="N243" s="13" t="s">
        <v>28</v>
      </c>
      <c r="O243" s="13" t="s">
        <v>29</v>
      </c>
      <c r="P243" s="13" t="s">
        <v>30</v>
      </c>
      <c r="Q243" s="13" t="s">
        <v>31</v>
      </c>
      <c r="R243" s="13">
        <v>2.0</v>
      </c>
      <c r="S243" s="13">
        <v>1.0</v>
      </c>
    </row>
    <row r="244" ht="14.25" customHeight="1">
      <c r="A244" s="12">
        <v>20561.0</v>
      </c>
      <c r="B244" s="13">
        <f t="array" ref="B244">XLOOKUP(D244,'Analisis para entender satisfac'!$B$3:$B$22,'Analisis para entender satisfac'!$A$3:$A$22,)</f>
        <v>6</v>
      </c>
      <c r="C244" s="13" t="s">
        <v>57</v>
      </c>
      <c r="D244" s="13" t="s">
        <v>66</v>
      </c>
      <c r="E244" s="13" t="s">
        <v>22</v>
      </c>
      <c r="F244" s="13" t="s">
        <v>53</v>
      </c>
      <c r="G244" s="13">
        <v>3.0</v>
      </c>
      <c r="H244" s="13" t="s">
        <v>64</v>
      </c>
      <c r="I244" s="13" t="s">
        <v>25</v>
      </c>
      <c r="J244" s="13">
        <v>1.0</v>
      </c>
      <c r="K244" s="13" t="s">
        <v>46</v>
      </c>
      <c r="L244" s="13">
        <v>5.0</v>
      </c>
      <c r="M244" s="13" t="s">
        <v>36</v>
      </c>
      <c r="N244" s="13" t="s">
        <v>59</v>
      </c>
      <c r="O244" s="13" t="s">
        <v>29</v>
      </c>
      <c r="P244" s="13" t="s">
        <v>30</v>
      </c>
      <c r="Q244" s="13" t="s">
        <v>31</v>
      </c>
      <c r="R244" s="13">
        <v>3.0</v>
      </c>
      <c r="S244" s="13">
        <v>5.0</v>
      </c>
    </row>
    <row r="245" ht="14.25" customHeight="1">
      <c r="A245" s="12">
        <v>20175.0</v>
      </c>
      <c r="B245" s="13">
        <f t="array" ref="B245">XLOOKUP(D245,'Analisis para entender satisfac'!$B$3:$B$22,'Analisis para entender satisfac'!$A$3:$A$22,)</f>
        <v>3</v>
      </c>
      <c r="C245" s="13" t="s">
        <v>76</v>
      </c>
      <c r="D245" s="13" t="s">
        <v>76</v>
      </c>
      <c r="E245" s="13" t="s">
        <v>22</v>
      </c>
      <c r="F245" s="13" t="s">
        <v>41</v>
      </c>
      <c r="G245" s="13">
        <v>5.0</v>
      </c>
      <c r="H245" s="13" t="s">
        <v>42</v>
      </c>
      <c r="I245" s="14" t="s">
        <v>43</v>
      </c>
      <c r="J245" s="13">
        <v>5.0</v>
      </c>
      <c r="K245" s="13" t="s">
        <v>55</v>
      </c>
      <c r="L245" s="13">
        <v>4.0</v>
      </c>
      <c r="M245" s="13" t="s">
        <v>60</v>
      </c>
      <c r="N245" s="13" t="s">
        <v>44</v>
      </c>
      <c r="O245" s="13" t="s">
        <v>29</v>
      </c>
      <c r="P245" s="13" t="s">
        <v>29</v>
      </c>
      <c r="Q245" s="13" t="s">
        <v>29</v>
      </c>
      <c r="R245" s="13">
        <v>5.0</v>
      </c>
      <c r="S245" s="13">
        <v>3.0</v>
      </c>
    </row>
    <row r="246" ht="14.25" customHeight="1">
      <c r="A246" s="12">
        <v>25951.0</v>
      </c>
      <c r="B246" s="13">
        <f t="array" ref="B246">XLOOKUP(D246,'Analisis para entender satisfac'!$B$3:$B$22,'Analisis para entender satisfac'!$A$3:$A$22,)</f>
        <v>1</v>
      </c>
      <c r="C246" s="13" t="s">
        <v>75</v>
      </c>
      <c r="D246" s="13" t="s">
        <v>75</v>
      </c>
      <c r="E246" s="13" t="s">
        <v>48</v>
      </c>
      <c r="F246" s="13" t="s">
        <v>41</v>
      </c>
      <c r="G246" s="13">
        <v>2.0</v>
      </c>
      <c r="H246" s="13" t="s">
        <v>42</v>
      </c>
      <c r="I246" s="14" t="s">
        <v>43</v>
      </c>
      <c r="J246" s="13">
        <v>5.0</v>
      </c>
      <c r="K246" s="13" t="s">
        <v>69</v>
      </c>
      <c r="L246" s="13">
        <v>4.0</v>
      </c>
      <c r="M246" s="13" t="s">
        <v>56</v>
      </c>
      <c r="N246" s="13" t="s">
        <v>28</v>
      </c>
      <c r="O246" s="13" t="s">
        <v>29</v>
      </c>
      <c r="P246" s="13" t="s">
        <v>30</v>
      </c>
      <c r="Q246" s="13" t="s">
        <v>31</v>
      </c>
      <c r="R246" s="13">
        <v>1.0</v>
      </c>
      <c r="S246" s="13">
        <v>4.0</v>
      </c>
    </row>
    <row r="247" ht="14.25" customHeight="1">
      <c r="A247" s="12">
        <v>32870.0</v>
      </c>
      <c r="B247" s="13">
        <f t="array" ref="B247">XLOOKUP(D247,'Analisis para entender satisfac'!$B$3:$B$22,'Analisis para entender satisfac'!$A$3:$A$22,)</f>
        <v>6</v>
      </c>
      <c r="C247" s="13" t="s">
        <v>57</v>
      </c>
      <c r="D247" s="13" t="s">
        <v>66</v>
      </c>
      <c r="E247" s="13" t="s">
        <v>34</v>
      </c>
      <c r="F247" s="13" t="s">
        <v>23</v>
      </c>
      <c r="G247" s="13">
        <v>1.0</v>
      </c>
      <c r="H247" s="13" t="s">
        <v>24</v>
      </c>
      <c r="I247" s="13" t="s">
        <v>43</v>
      </c>
      <c r="J247" s="13">
        <v>5.0</v>
      </c>
      <c r="K247" s="13" t="s">
        <v>74</v>
      </c>
      <c r="L247" s="13">
        <v>5.0</v>
      </c>
      <c r="M247" s="14" t="s">
        <v>36</v>
      </c>
      <c r="N247" s="13" t="s">
        <v>44</v>
      </c>
      <c r="O247" s="13" t="s">
        <v>30</v>
      </c>
      <c r="P247" s="13" t="s">
        <v>29</v>
      </c>
      <c r="Q247" s="13" t="s">
        <v>29</v>
      </c>
      <c r="R247" s="13">
        <v>1.0</v>
      </c>
      <c r="S247" s="13">
        <v>5.0</v>
      </c>
    </row>
    <row r="248" ht="14.25" customHeight="1">
      <c r="A248" s="12">
        <v>32225.0</v>
      </c>
      <c r="B248" s="13">
        <f t="array" ref="B248">XLOOKUP(D248,'Analisis para entender satisfac'!$B$3:$B$22,'Analisis para entender satisfac'!$A$3:$A$22,)</f>
        <v>6</v>
      </c>
      <c r="C248" s="13" t="s">
        <v>72</v>
      </c>
      <c r="D248" s="13" t="s">
        <v>72</v>
      </c>
      <c r="E248" s="13" t="s">
        <v>22</v>
      </c>
      <c r="F248" s="13" t="s">
        <v>23</v>
      </c>
      <c r="G248" s="13">
        <v>5.0</v>
      </c>
      <c r="H248" s="13" t="s">
        <v>35</v>
      </c>
      <c r="I248" s="13" t="s">
        <v>43</v>
      </c>
      <c r="J248" s="13">
        <v>4.0</v>
      </c>
      <c r="K248" s="13" t="s">
        <v>69</v>
      </c>
      <c r="L248" s="13">
        <v>1.0</v>
      </c>
      <c r="M248" s="13" t="s">
        <v>60</v>
      </c>
      <c r="N248" s="14" t="s">
        <v>28</v>
      </c>
      <c r="O248" s="13" t="s">
        <v>29</v>
      </c>
      <c r="P248" s="13" t="s">
        <v>30</v>
      </c>
      <c r="Q248" s="13" t="s">
        <v>29</v>
      </c>
      <c r="R248" s="13">
        <v>2.0</v>
      </c>
      <c r="S248" s="13">
        <v>2.0</v>
      </c>
    </row>
    <row r="249" ht="14.25" customHeight="1">
      <c r="A249" s="12">
        <v>21533.0</v>
      </c>
      <c r="B249" s="13">
        <f t="array" ref="B249">XLOOKUP(D249,'Analisis para entender satisfac'!$B$3:$B$22,'Analisis para entender satisfac'!$A$3:$A$22,)</f>
        <v>1</v>
      </c>
      <c r="C249" s="13" t="s">
        <v>75</v>
      </c>
      <c r="D249" s="13" t="s">
        <v>75</v>
      </c>
      <c r="E249" s="13" t="s">
        <v>22</v>
      </c>
      <c r="F249" s="13" t="s">
        <v>23</v>
      </c>
      <c r="G249" s="13">
        <v>4.0</v>
      </c>
      <c r="H249" s="13" t="s">
        <v>35</v>
      </c>
      <c r="I249" s="13" t="s">
        <v>25</v>
      </c>
      <c r="J249" s="13">
        <v>3.0</v>
      </c>
      <c r="K249" s="13" t="s">
        <v>74</v>
      </c>
      <c r="L249" s="13">
        <v>4.0</v>
      </c>
      <c r="M249" s="13" t="s">
        <v>27</v>
      </c>
      <c r="N249" s="13" t="s">
        <v>44</v>
      </c>
      <c r="O249" s="13" t="s">
        <v>29</v>
      </c>
      <c r="P249" s="13" t="s">
        <v>30</v>
      </c>
      <c r="Q249" s="13" t="s">
        <v>31</v>
      </c>
      <c r="R249" s="13">
        <v>2.0</v>
      </c>
      <c r="S249" s="13">
        <v>2.0</v>
      </c>
    </row>
    <row r="250" ht="14.25" customHeight="1">
      <c r="A250" s="12">
        <v>19495.0</v>
      </c>
      <c r="B250" s="13">
        <f t="array" ref="B250">XLOOKUP(D250,'Analisis para entender satisfac'!$B$3:$B$22,'Analisis para entender satisfac'!$A$3:$A$22,)</f>
        <v>3</v>
      </c>
      <c r="C250" s="13" t="s">
        <v>76</v>
      </c>
      <c r="D250" s="13" t="s">
        <v>76</v>
      </c>
      <c r="E250" s="13" t="s">
        <v>34</v>
      </c>
      <c r="F250" s="13" t="s">
        <v>41</v>
      </c>
      <c r="G250" s="13">
        <v>4.0</v>
      </c>
      <c r="H250" s="13" t="s">
        <v>35</v>
      </c>
      <c r="I250" s="13" t="s">
        <v>83</v>
      </c>
      <c r="J250" s="13">
        <v>1.0</v>
      </c>
      <c r="K250" s="13" t="s">
        <v>69</v>
      </c>
      <c r="L250" s="13">
        <v>4.0</v>
      </c>
      <c r="M250" s="14" t="s">
        <v>36</v>
      </c>
      <c r="N250" s="13" t="s">
        <v>37</v>
      </c>
      <c r="O250" s="13" t="s">
        <v>29</v>
      </c>
      <c r="P250" s="13" t="s">
        <v>29</v>
      </c>
      <c r="Q250" s="13" t="s">
        <v>31</v>
      </c>
      <c r="R250" s="13">
        <v>4.0</v>
      </c>
      <c r="S250" s="13">
        <v>1.0</v>
      </c>
    </row>
    <row r="251" ht="14.25" customHeight="1">
      <c r="A251" s="12">
        <v>33473.0</v>
      </c>
      <c r="B251" s="13">
        <f t="array" ref="B251">XLOOKUP(D251,'Analisis para entender satisfac'!$B$3:$B$22,'Analisis para entender satisfac'!$A$3:$A$22,)</f>
        <v>3</v>
      </c>
      <c r="C251" s="13" t="s">
        <v>47</v>
      </c>
      <c r="D251" s="13" t="s">
        <v>47</v>
      </c>
      <c r="E251" s="13" t="s">
        <v>48</v>
      </c>
      <c r="F251" s="13" t="s">
        <v>23</v>
      </c>
      <c r="G251" s="13">
        <v>5.0</v>
      </c>
      <c r="H251" s="13" t="s">
        <v>54</v>
      </c>
      <c r="I251" s="13" t="s">
        <v>43</v>
      </c>
      <c r="J251" s="13">
        <v>5.0</v>
      </c>
      <c r="K251" s="13" t="s">
        <v>62</v>
      </c>
      <c r="L251" s="13">
        <v>4.0</v>
      </c>
      <c r="M251" s="13" t="s">
        <v>60</v>
      </c>
      <c r="N251" s="14" t="s">
        <v>28</v>
      </c>
      <c r="O251" s="13" t="s">
        <v>29</v>
      </c>
      <c r="P251" s="13" t="s">
        <v>30</v>
      </c>
      <c r="Q251" s="13" t="s">
        <v>31</v>
      </c>
      <c r="R251" s="13">
        <v>3.0</v>
      </c>
      <c r="S251" s="13">
        <v>2.0</v>
      </c>
    </row>
    <row r="252" ht="14.25" customHeight="1">
      <c r="A252" s="12">
        <v>26441.0</v>
      </c>
      <c r="B252" s="13">
        <f t="array" ref="B252">XLOOKUP(D252,'Analisis para entender satisfac'!$B$3:$B$22,'Analisis para entender satisfac'!$A$3:$A$22,)</f>
        <v>3</v>
      </c>
      <c r="C252" s="13" t="s">
        <v>76</v>
      </c>
      <c r="D252" s="13" t="s">
        <v>76</v>
      </c>
      <c r="E252" s="13" t="s">
        <v>22</v>
      </c>
      <c r="F252" s="13" t="s">
        <v>41</v>
      </c>
      <c r="G252" s="13">
        <v>1.0</v>
      </c>
      <c r="H252" s="13" t="s">
        <v>50</v>
      </c>
      <c r="I252" s="13" t="s">
        <v>25</v>
      </c>
      <c r="J252" s="13">
        <v>2.0</v>
      </c>
      <c r="K252" s="13" t="s">
        <v>62</v>
      </c>
      <c r="L252" s="13">
        <v>5.0</v>
      </c>
      <c r="M252" s="13" t="s">
        <v>27</v>
      </c>
      <c r="N252" s="13" t="s">
        <v>28</v>
      </c>
      <c r="O252" s="13" t="s">
        <v>29</v>
      </c>
      <c r="P252" s="13" t="s">
        <v>30</v>
      </c>
      <c r="Q252" s="13" t="s">
        <v>31</v>
      </c>
      <c r="R252" s="13">
        <v>1.0</v>
      </c>
      <c r="S252" s="13">
        <v>2.0</v>
      </c>
    </row>
    <row r="253" ht="14.25" customHeight="1">
      <c r="A253" s="12">
        <v>22906.0</v>
      </c>
      <c r="B253" s="13">
        <f t="array" ref="B253">XLOOKUP(D253,'Analisis para entender satisfac'!$B$3:$B$22,'Analisis para entender satisfac'!$A$3:$A$22,)</f>
        <v>2</v>
      </c>
      <c r="C253" s="13" t="s">
        <v>45</v>
      </c>
      <c r="D253" s="13" t="s">
        <v>45</v>
      </c>
      <c r="E253" s="13" t="s">
        <v>48</v>
      </c>
      <c r="F253" s="13" t="s">
        <v>23</v>
      </c>
      <c r="G253" s="13">
        <v>5.0</v>
      </c>
      <c r="H253" s="13" t="s">
        <v>50</v>
      </c>
      <c r="I253" s="14" t="s">
        <v>25</v>
      </c>
      <c r="J253" s="13">
        <v>5.0</v>
      </c>
      <c r="K253" s="14" t="s">
        <v>46</v>
      </c>
      <c r="L253" s="13">
        <v>1.0</v>
      </c>
      <c r="M253" s="14" t="s">
        <v>36</v>
      </c>
      <c r="N253" s="13" t="s">
        <v>28</v>
      </c>
      <c r="O253" s="13" t="s">
        <v>29</v>
      </c>
      <c r="P253" s="13" t="s">
        <v>30</v>
      </c>
      <c r="Q253" s="13" t="s">
        <v>31</v>
      </c>
      <c r="R253" s="13">
        <v>2.0</v>
      </c>
      <c r="S253" s="13">
        <v>3.0</v>
      </c>
    </row>
    <row r="254" ht="14.25" customHeight="1">
      <c r="A254" s="12">
        <v>32193.0</v>
      </c>
      <c r="B254" s="13">
        <f t="array" ref="B254">XLOOKUP(D254,'Analisis para entender satisfac'!$B$3:$B$22,'Analisis para entender satisfac'!$A$3:$A$22,)</f>
        <v>4</v>
      </c>
      <c r="C254" s="13" t="s">
        <v>63</v>
      </c>
      <c r="D254" s="13" t="s">
        <v>63</v>
      </c>
      <c r="E254" s="13" t="s">
        <v>22</v>
      </c>
      <c r="F254" s="13" t="s">
        <v>23</v>
      </c>
      <c r="G254" s="13">
        <v>1.0</v>
      </c>
      <c r="H254" s="13" t="s">
        <v>50</v>
      </c>
      <c r="I254" s="13" t="s">
        <v>25</v>
      </c>
      <c r="J254" s="13">
        <v>2.0</v>
      </c>
      <c r="K254" s="13" t="s">
        <v>55</v>
      </c>
      <c r="L254" s="13">
        <v>4.0</v>
      </c>
      <c r="M254" s="13" t="s">
        <v>60</v>
      </c>
      <c r="N254" s="13" t="s">
        <v>28</v>
      </c>
      <c r="O254" s="13" t="s">
        <v>30</v>
      </c>
      <c r="P254" s="13" t="s">
        <v>30</v>
      </c>
      <c r="Q254" s="13" t="s">
        <v>31</v>
      </c>
      <c r="R254" s="13">
        <v>1.0</v>
      </c>
      <c r="S254" s="13">
        <v>1.0</v>
      </c>
    </row>
    <row r="255" ht="14.25" customHeight="1">
      <c r="A255" s="12">
        <v>35445.0</v>
      </c>
      <c r="B255" s="13">
        <f t="array" ref="B255">XLOOKUP(D255,'Analisis para entender satisfac'!$B$3:$B$22,'Analisis para entender satisfac'!$A$3:$A$22,)</f>
        <v>5</v>
      </c>
      <c r="C255" s="13" t="s">
        <v>82</v>
      </c>
      <c r="D255" s="13" t="s">
        <v>82</v>
      </c>
      <c r="E255" s="13" t="s">
        <v>48</v>
      </c>
      <c r="F255" s="13" t="s">
        <v>41</v>
      </c>
      <c r="G255" s="13">
        <v>3.0</v>
      </c>
      <c r="H255" s="13" t="s">
        <v>73</v>
      </c>
      <c r="I255" s="13" t="s">
        <v>84</v>
      </c>
      <c r="J255" s="13">
        <v>4.0</v>
      </c>
      <c r="K255" s="13" t="s">
        <v>55</v>
      </c>
      <c r="L255" s="13">
        <v>2.0</v>
      </c>
      <c r="M255" s="13" t="s">
        <v>27</v>
      </c>
      <c r="N255" s="13" t="s">
        <v>37</v>
      </c>
      <c r="O255" s="13" t="s">
        <v>29</v>
      </c>
      <c r="P255" s="13" t="s">
        <v>29</v>
      </c>
      <c r="Q255" s="13" t="s">
        <v>29</v>
      </c>
      <c r="R255" s="13">
        <v>2.0</v>
      </c>
      <c r="S255" s="13">
        <v>3.0</v>
      </c>
    </row>
    <row r="256" ht="14.25" customHeight="1">
      <c r="A256" s="12">
        <v>36461.0</v>
      </c>
      <c r="B256" s="13">
        <f t="array" ref="B256">XLOOKUP(D256,'Analisis para entender satisfac'!$B$3:$B$22,'Analisis para entender satisfac'!$A$3:$A$22,)</f>
        <v>1</v>
      </c>
      <c r="C256" s="13" t="s">
        <v>75</v>
      </c>
      <c r="D256" s="13" t="s">
        <v>39</v>
      </c>
      <c r="E256" s="13" t="s">
        <v>40</v>
      </c>
      <c r="F256" s="13" t="s">
        <v>23</v>
      </c>
      <c r="G256" s="13">
        <v>1.0</v>
      </c>
      <c r="H256" s="13" t="s">
        <v>42</v>
      </c>
      <c r="I256" s="13" t="s">
        <v>43</v>
      </c>
      <c r="J256" s="13">
        <v>5.0</v>
      </c>
      <c r="K256" s="13" t="s">
        <v>55</v>
      </c>
      <c r="L256" s="13">
        <v>5.0</v>
      </c>
      <c r="M256" s="13" t="s">
        <v>36</v>
      </c>
      <c r="N256" s="13" t="s">
        <v>44</v>
      </c>
      <c r="O256" s="13" t="s">
        <v>29</v>
      </c>
      <c r="P256" s="13" t="s">
        <v>29</v>
      </c>
      <c r="Q256" s="13" t="s">
        <v>31</v>
      </c>
      <c r="R256" s="13">
        <v>1.0</v>
      </c>
      <c r="S256" s="13">
        <v>3.0</v>
      </c>
    </row>
    <row r="257" ht="14.25" customHeight="1">
      <c r="A257" s="12">
        <v>27537.0</v>
      </c>
      <c r="B257" s="13">
        <f t="array" ref="B257">XLOOKUP(D257,'Analisis para entender satisfac'!$B$3:$B$22,'Analisis para entender satisfac'!$A$3:$A$22,)</f>
        <v>5</v>
      </c>
      <c r="C257" s="13" t="s">
        <v>82</v>
      </c>
      <c r="D257" s="13" t="s">
        <v>82</v>
      </c>
      <c r="E257" s="13" t="s">
        <v>22</v>
      </c>
      <c r="F257" s="13" t="s">
        <v>41</v>
      </c>
      <c r="G257" s="13">
        <v>1.0</v>
      </c>
      <c r="H257" s="13" t="s">
        <v>24</v>
      </c>
      <c r="I257" s="13" t="s">
        <v>83</v>
      </c>
      <c r="J257" s="13">
        <v>3.0</v>
      </c>
      <c r="K257" s="13" t="s">
        <v>55</v>
      </c>
      <c r="L257" s="13">
        <v>4.0</v>
      </c>
      <c r="M257" s="13" t="s">
        <v>60</v>
      </c>
      <c r="N257" s="13" t="s">
        <v>44</v>
      </c>
      <c r="O257" s="13" t="s">
        <v>29</v>
      </c>
      <c r="P257" s="13" t="s">
        <v>29</v>
      </c>
      <c r="Q257" s="13" t="s">
        <v>31</v>
      </c>
      <c r="R257" s="13">
        <v>1.0</v>
      </c>
      <c r="S257" s="13">
        <v>4.0</v>
      </c>
    </row>
    <row r="258" ht="14.25" customHeight="1">
      <c r="A258" s="12">
        <v>25251.0</v>
      </c>
      <c r="B258" s="13">
        <f t="array" ref="B258">XLOOKUP(D258,'Analisis para entender satisfac'!$B$3:$B$22,'Analisis para entender satisfac'!$A$3:$A$22,)</f>
        <v>2</v>
      </c>
      <c r="C258" s="13" t="s">
        <v>67</v>
      </c>
      <c r="D258" s="13" t="s">
        <v>67</v>
      </c>
      <c r="E258" s="13" t="s">
        <v>22</v>
      </c>
      <c r="F258" s="13" t="s">
        <v>41</v>
      </c>
      <c r="G258" s="13">
        <v>4.0</v>
      </c>
      <c r="H258" s="13" t="s">
        <v>68</v>
      </c>
      <c r="I258" s="13" t="s">
        <v>84</v>
      </c>
      <c r="J258" s="13">
        <v>3.0</v>
      </c>
      <c r="K258" s="14" t="s">
        <v>62</v>
      </c>
      <c r="L258" s="13">
        <v>5.0</v>
      </c>
      <c r="M258" s="13" t="s">
        <v>60</v>
      </c>
      <c r="N258" s="13" t="s">
        <v>28</v>
      </c>
      <c r="O258" s="13" t="s">
        <v>29</v>
      </c>
      <c r="P258" s="13" t="s">
        <v>30</v>
      </c>
      <c r="Q258" s="13" t="s">
        <v>29</v>
      </c>
      <c r="R258" s="13">
        <v>5.0</v>
      </c>
      <c r="S258" s="13">
        <v>5.0</v>
      </c>
    </row>
    <row r="259" ht="14.25" customHeight="1">
      <c r="A259" s="12">
        <v>28878.0</v>
      </c>
      <c r="B259" s="13">
        <f t="array" ref="B259">XLOOKUP(D259,'Analisis para entender satisfac'!$B$3:$B$22,'Analisis para entender satisfac'!$A$3:$A$22,)</f>
        <v>3</v>
      </c>
      <c r="C259" s="13" t="s">
        <v>76</v>
      </c>
      <c r="D259" s="13" t="s">
        <v>76</v>
      </c>
      <c r="E259" s="13" t="s">
        <v>48</v>
      </c>
      <c r="F259" s="13" t="s">
        <v>41</v>
      </c>
      <c r="G259" s="13">
        <v>2.0</v>
      </c>
      <c r="H259" s="13" t="s">
        <v>42</v>
      </c>
      <c r="I259" s="14" t="s">
        <v>43</v>
      </c>
      <c r="J259" s="13">
        <v>5.0</v>
      </c>
      <c r="K259" s="13" t="s">
        <v>74</v>
      </c>
      <c r="L259" s="13">
        <v>3.0</v>
      </c>
      <c r="M259" s="13" t="s">
        <v>60</v>
      </c>
      <c r="N259" s="13" t="s">
        <v>44</v>
      </c>
      <c r="O259" s="13" t="s">
        <v>29</v>
      </c>
      <c r="P259" s="13" t="s">
        <v>30</v>
      </c>
      <c r="Q259" s="13" t="s">
        <v>29</v>
      </c>
      <c r="R259" s="13">
        <v>4.0</v>
      </c>
      <c r="S259" s="13">
        <v>3.0</v>
      </c>
    </row>
    <row r="260" ht="14.25" customHeight="1">
      <c r="A260" s="12">
        <v>19645.0</v>
      </c>
      <c r="B260" s="13">
        <f t="array" ref="B260">XLOOKUP(D260,'Analisis para entender satisfac'!$B$3:$B$22,'Analisis para entender satisfac'!$A$3:$A$22,)</f>
        <v>4</v>
      </c>
      <c r="C260" s="13" t="s">
        <v>80</v>
      </c>
      <c r="D260" s="13" t="s">
        <v>80</v>
      </c>
      <c r="E260" s="13" t="s">
        <v>22</v>
      </c>
      <c r="F260" s="13" t="s">
        <v>23</v>
      </c>
      <c r="G260" s="13">
        <v>3.0</v>
      </c>
      <c r="H260" s="13" t="s">
        <v>73</v>
      </c>
      <c r="I260" s="13" t="s">
        <v>25</v>
      </c>
      <c r="J260" s="13">
        <v>3.0</v>
      </c>
      <c r="K260" s="14" t="s">
        <v>51</v>
      </c>
      <c r="L260" s="13">
        <v>1.0</v>
      </c>
      <c r="M260" s="13" t="s">
        <v>27</v>
      </c>
      <c r="N260" s="13" t="s">
        <v>44</v>
      </c>
      <c r="O260" s="13" t="s">
        <v>29</v>
      </c>
      <c r="P260" s="13" t="s">
        <v>30</v>
      </c>
      <c r="Q260" s="13" t="s">
        <v>31</v>
      </c>
      <c r="R260" s="13">
        <v>1.0</v>
      </c>
      <c r="S260" s="13">
        <v>5.0</v>
      </c>
    </row>
    <row r="261" ht="14.25" customHeight="1">
      <c r="A261" s="12">
        <v>35906.0</v>
      </c>
      <c r="B261" s="13">
        <f t="array" ref="B261">XLOOKUP(D261,'Analisis para entender satisfac'!$B$3:$B$22,'Analisis para entender satisfac'!$A$3:$A$22,)</f>
        <v>2</v>
      </c>
      <c r="C261" s="13" t="s">
        <v>67</v>
      </c>
      <c r="D261" s="13" t="s">
        <v>67</v>
      </c>
      <c r="E261" s="13" t="s">
        <v>22</v>
      </c>
      <c r="F261" s="13" t="s">
        <v>41</v>
      </c>
      <c r="G261" s="13">
        <v>5.0</v>
      </c>
      <c r="H261" s="13" t="s">
        <v>68</v>
      </c>
      <c r="I261" s="13" t="s">
        <v>83</v>
      </c>
      <c r="J261" s="13">
        <v>5.0</v>
      </c>
      <c r="K261" s="13" t="s">
        <v>51</v>
      </c>
      <c r="L261" s="13">
        <v>4.0</v>
      </c>
      <c r="M261" s="13" t="s">
        <v>60</v>
      </c>
      <c r="N261" s="13" t="s">
        <v>59</v>
      </c>
      <c r="O261" s="13" t="s">
        <v>29</v>
      </c>
      <c r="P261" s="13" t="s">
        <v>30</v>
      </c>
      <c r="Q261" s="13" t="s">
        <v>29</v>
      </c>
      <c r="R261" s="13">
        <v>2.0</v>
      </c>
      <c r="S261" s="13">
        <v>2.0</v>
      </c>
    </row>
    <row r="262" ht="14.25" customHeight="1">
      <c r="A262" s="12">
        <v>24750.0</v>
      </c>
      <c r="B262" s="13">
        <f t="array" ref="B262">XLOOKUP(D262,'Analisis para entender satisfac'!$B$3:$B$22,'Analisis para entender satisfac'!$A$3:$A$22,)</f>
        <v>4</v>
      </c>
      <c r="C262" s="13" t="s">
        <v>52</v>
      </c>
      <c r="D262" s="13" t="s">
        <v>33</v>
      </c>
      <c r="E262" s="13" t="s">
        <v>48</v>
      </c>
      <c r="F262" s="13" t="s">
        <v>41</v>
      </c>
      <c r="G262" s="13">
        <v>4.0</v>
      </c>
      <c r="H262" s="13" t="s">
        <v>54</v>
      </c>
      <c r="I262" s="13" t="s">
        <v>84</v>
      </c>
      <c r="J262" s="13">
        <v>5.0</v>
      </c>
      <c r="K262" s="14" t="s">
        <v>46</v>
      </c>
      <c r="L262" s="13">
        <v>2.0</v>
      </c>
      <c r="M262" s="13" t="s">
        <v>36</v>
      </c>
      <c r="N262" s="13" t="s">
        <v>44</v>
      </c>
      <c r="O262" s="13" t="s">
        <v>29</v>
      </c>
      <c r="P262" s="13" t="s">
        <v>29</v>
      </c>
      <c r="Q262" s="13" t="s">
        <v>31</v>
      </c>
      <c r="R262" s="13">
        <v>2.0</v>
      </c>
      <c r="S262" s="13">
        <v>3.0</v>
      </c>
    </row>
    <row r="263" ht="14.25" customHeight="1">
      <c r="A263" s="12">
        <v>37857.0</v>
      </c>
      <c r="B263" s="13">
        <f t="array" ref="B263">XLOOKUP(D263,'Analisis para entender satisfac'!$B$3:$B$22,'Analisis para entender satisfac'!$A$3:$A$22,)</f>
        <v>6</v>
      </c>
      <c r="C263" s="13" t="s">
        <v>66</v>
      </c>
      <c r="D263" s="13" t="s">
        <v>66</v>
      </c>
      <c r="E263" s="13" t="s">
        <v>22</v>
      </c>
      <c r="F263" s="13" t="s">
        <v>23</v>
      </c>
      <c r="G263" s="13">
        <v>5.0</v>
      </c>
      <c r="H263" s="13" t="s">
        <v>68</v>
      </c>
      <c r="I263" s="13" t="s">
        <v>43</v>
      </c>
      <c r="J263" s="13">
        <v>4.0</v>
      </c>
      <c r="K263" s="13" t="s">
        <v>74</v>
      </c>
      <c r="L263" s="13">
        <v>2.0</v>
      </c>
      <c r="M263" s="13" t="s">
        <v>36</v>
      </c>
      <c r="N263" s="14" t="s">
        <v>37</v>
      </c>
      <c r="O263" s="13" t="s">
        <v>29</v>
      </c>
      <c r="P263" s="13" t="s">
        <v>30</v>
      </c>
      <c r="Q263" s="13" t="s">
        <v>29</v>
      </c>
      <c r="R263" s="13">
        <v>1.0</v>
      </c>
      <c r="S263" s="13">
        <v>1.0</v>
      </c>
    </row>
    <row r="264" ht="14.25" customHeight="1">
      <c r="A264" s="12">
        <v>27211.0</v>
      </c>
      <c r="B264" s="13">
        <f t="array" ref="B264">XLOOKUP(D264,'Analisis para entender satisfac'!$B$3:$B$22,'Analisis para entender satisfac'!$A$3:$A$22,)</f>
        <v>2</v>
      </c>
      <c r="C264" s="13" t="s">
        <v>67</v>
      </c>
      <c r="D264" s="13" t="s">
        <v>67</v>
      </c>
      <c r="E264" s="13" t="s">
        <v>48</v>
      </c>
      <c r="F264" s="13" t="s">
        <v>41</v>
      </c>
      <c r="G264" s="13">
        <v>2.0</v>
      </c>
      <c r="H264" s="13" t="s">
        <v>64</v>
      </c>
      <c r="I264" s="13" t="s">
        <v>84</v>
      </c>
      <c r="J264" s="13">
        <v>4.0</v>
      </c>
      <c r="K264" s="14" t="s">
        <v>46</v>
      </c>
      <c r="L264" s="13">
        <v>5.0</v>
      </c>
      <c r="M264" s="13" t="s">
        <v>60</v>
      </c>
      <c r="N264" s="13" t="s">
        <v>59</v>
      </c>
      <c r="O264" s="13" t="s">
        <v>30</v>
      </c>
      <c r="P264" s="13" t="s">
        <v>29</v>
      </c>
      <c r="Q264" s="13" t="s">
        <v>31</v>
      </c>
      <c r="R264" s="13">
        <v>4.0</v>
      </c>
      <c r="S264" s="13">
        <v>4.0</v>
      </c>
    </row>
    <row r="265" ht="14.25" customHeight="1">
      <c r="A265" s="12">
        <v>23725.0</v>
      </c>
      <c r="B265" s="13">
        <f t="array" ref="B265">XLOOKUP(D265,'Analisis para entender satisfac'!$B$3:$B$22,'Analisis para entender satisfac'!$A$3:$A$22,)</f>
        <v>3</v>
      </c>
      <c r="C265" s="13" t="s">
        <v>76</v>
      </c>
      <c r="D265" s="13" t="s">
        <v>76</v>
      </c>
      <c r="E265" s="13" t="s">
        <v>22</v>
      </c>
      <c r="F265" s="13" t="s">
        <v>23</v>
      </c>
      <c r="G265" s="13">
        <v>1.0</v>
      </c>
      <c r="H265" s="13" t="s">
        <v>77</v>
      </c>
      <c r="I265" s="13" t="s">
        <v>83</v>
      </c>
      <c r="J265" s="13">
        <v>5.0</v>
      </c>
      <c r="K265" s="13" t="s">
        <v>46</v>
      </c>
      <c r="L265" s="13">
        <v>4.0</v>
      </c>
      <c r="M265" s="13" t="s">
        <v>36</v>
      </c>
      <c r="N265" s="13" t="s">
        <v>59</v>
      </c>
      <c r="O265" s="13" t="s">
        <v>29</v>
      </c>
      <c r="P265" s="13" t="s">
        <v>30</v>
      </c>
      <c r="Q265" s="13" t="s">
        <v>31</v>
      </c>
      <c r="R265" s="13">
        <v>1.0</v>
      </c>
      <c r="S265" s="13">
        <v>2.0</v>
      </c>
    </row>
    <row r="266" ht="14.25" customHeight="1">
      <c r="A266" s="12">
        <v>28770.0</v>
      </c>
      <c r="B266" s="13">
        <f t="array" ref="B266">XLOOKUP(D266,'Analisis para entender satisfac'!$B$3:$B$22,'Analisis para entender satisfac'!$A$3:$A$22,)</f>
        <v>6</v>
      </c>
      <c r="C266" s="13" t="s">
        <v>66</v>
      </c>
      <c r="D266" s="13" t="s">
        <v>66</v>
      </c>
      <c r="E266" s="13" t="s">
        <v>48</v>
      </c>
      <c r="F266" s="13" t="s">
        <v>23</v>
      </c>
      <c r="G266" s="13">
        <v>1.0</v>
      </c>
      <c r="H266" s="13" t="s">
        <v>50</v>
      </c>
      <c r="I266" s="14" t="s">
        <v>25</v>
      </c>
      <c r="J266" s="13">
        <v>3.0</v>
      </c>
      <c r="K266" s="13" t="s">
        <v>55</v>
      </c>
      <c r="L266" s="13">
        <v>2.0</v>
      </c>
      <c r="M266" s="13" t="s">
        <v>56</v>
      </c>
      <c r="N266" s="13" t="s">
        <v>28</v>
      </c>
      <c r="O266" s="13" t="s">
        <v>29</v>
      </c>
      <c r="P266" s="13" t="s">
        <v>30</v>
      </c>
      <c r="Q266" s="13" t="s">
        <v>31</v>
      </c>
      <c r="R266" s="13">
        <v>1.0</v>
      </c>
      <c r="S266" s="13">
        <v>3.0</v>
      </c>
    </row>
    <row r="267" ht="14.25" customHeight="1">
      <c r="A267" s="12">
        <v>32957.0</v>
      </c>
      <c r="B267" s="13">
        <f t="array" ref="B267">XLOOKUP(D267,'Analisis para entender satisfac'!$B$3:$B$22,'Analisis para entender satisfac'!$A$3:$A$22,)</f>
        <v>5</v>
      </c>
      <c r="C267" s="13" t="s">
        <v>78</v>
      </c>
      <c r="D267" s="13" t="s">
        <v>78</v>
      </c>
      <c r="E267" s="13" t="s">
        <v>48</v>
      </c>
      <c r="F267" s="13" t="s">
        <v>23</v>
      </c>
      <c r="G267" s="13">
        <v>1.0</v>
      </c>
      <c r="H267" s="13" t="s">
        <v>50</v>
      </c>
      <c r="I267" s="14" t="s">
        <v>25</v>
      </c>
      <c r="J267" s="13">
        <v>5.0</v>
      </c>
      <c r="K267" s="13" t="s">
        <v>58</v>
      </c>
      <c r="L267" s="13">
        <v>4.0</v>
      </c>
      <c r="M267" s="13" t="s">
        <v>36</v>
      </c>
      <c r="N267" s="13" t="s">
        <v>44</v>
      </c>
      <c r="O267" s="13" t="s">
        <v>29</v>
      </c>
      <c r="P267" s="13" t="s">
        <v>30</v>
      </c>
      <c r="Q267" s="13" t="s">
        <v>31</v>
      </c>
      <c r="R267" s="13">
        <v>1.0</v>
      </c>
      <c r="S267" s="13">
        <v>3.0</v>
      </c>
    </row>
    <row r="268" ht="14.25" customHeight="1">
      <c r="A268" s="12">
        <v>23249.0</v>
      </c>
      <c r="B268" s="13">
        <f t="array" ref="B268">XLOOKUP(D268,'Analisis para entender satisfac'!$B$3:$B$22,'Analisis para entender satisfac'!$A$3:$A$22,)</f>
        <v>5</v>
      </c>
      <c r="C268" s="13" t="s">
        <v>78</v>
      </c>
      <c r="D268" s="13" t="s">
        <v>78</v>
      </c>
      <c r="E268" s="13" t="s">
        <v>22</v>
      </c>
      <c r="F268" s="13" t="s">
        <v>23</v>
      </c>
      <c r="G268" s="13">
        <v>5.0</v>
      </c>
      <c r="H268" s="13" t="s">
        <v>35</v>
      </c>
      <c r="I268" s="13" t="s">
        <v>25</v>
      </c>
      <c r="J268" s="13">
        <v>3.0</v>
      </c>
      <c r="K268" s="13" t="s">
        <v>51</v>
      </c>
      <c r="L268" s="13">
        <v>3.0</v>
      </c>
      <c r="M268" s="13" t="s">
        <v>36</v>
      </c>
      <c r="N268" s="14" t="s">
        <v>37</v>
      </c>
      <c r="O268" s="13" t="s">
        <v>29</v>
      </c>
      <c r="P268" s="13" t="s">
        <v>30</v>
      </c>
      <c r="Q268" s="13" t="s">
        <v>29</v>
      </c>
      <c r="R268" s="13">
        <v>1.0</v>
      </c>
      <c r="S268" s="13">
        <v>4.0</v>
      </c>
    </row>
    <row r="269" ht="14.25" customHeight="1">
      <c r="A269" s="12">
        <v>28354.0</v>
      </c>
      <c r="B269" s="13">
        <f t="array" ref="B269">XLOOKUP(D269,'Analisis para entender satisfac'!$B$3:$B$22,'Analisis para entender satisfac'!$A$3:$A$22,)</f>
        <v>1</v>
      </c>
      <c r="C269" s="13" t="s">
        <v>75</v>
      </c>
      <c r="D269" s="13" t="s">
        <v>39</v>
      </c>
      <c r="E269" s="13" t="s">
        <v>40</v>
      </c>
      <c r="F269" s="13" t="s">
        <v>23</v>
      </c>
      <c r="G269" s="13">
        <v>1.0</v>
      </c>
      <c r="H269" s="13" t="s">
        <v>50</v>
      </c>
      <c r="I269" s="14" t="s">
        <v>25</v>
      </c>
      <c r="J269" s="13">
        <v>5.0</v>
      </c>
      <c r="K269" s="14" t="s">
        <v>55</v>
      </c>
      <c r="L269" s="13">
        <v>4.0</v>
      </c>
      <c r="M269" s="13" t="s">
        <v>60</v>
      </c>
      <c r="N269" s="13" t="s">
        <v>59</v>
      </c>
      <c r="O269" s="13" t="s">
        <v>29</v>
      </c>
      <c r="P269" s="13" t="s">
        <v>30</v>
      </c>
      <c r="Q269" s="13" t="s">
        <v>31</v>
      </c>
      <c r="R269" s="13">
        <v>1.0</v>
      </c>
      <c r="S269" s="13">
        <v>4.0</v>
      </c>
    </row>
    <row r="270" ht="14.25" customHeight="1">
      <c r="A270" s="12">
        <v>32841.0</v>
      </c>
      <c r="B270" s="13">
        <f t="array" ref="B270">XLOOKUP(D270,'Analisis para entender satisfac'!$B$3:$B$22,'Analisis para entender satisfac'!$A$3:$A$22,)</f>
        <v>6</v>
      </c>
      <c r="C270" s="13" t="s">
        <v>65</v>
      </c>
      <c r="D270" s="13" t="s">
        <v>65</v>
      </c>
      <c r="E270" s="13" t="s">
        <v>48</v>
      </c>
      <c r="F270" s="13" t="s">
        <v>41</v>
      </c>
      <c r="G270" s="13">
        <v>4.0</v>
      </c>
      <c r="H270" s="13" t="s">
        <v>35</v>
      </c>
      <c r="I270" s="13" t="s">
        <v>83</v>
      </c>
      <c r="J270" s="13">
        <v>1.0</v>
      </c>
      <c r="K270" s="13" t="s">
        <v>55</v>
      </c>
      <c r="L270" s="13">
        <v>5.0</v>
      </c>
      <c r="M270" s="13" t="s">
        <v>56</v>
      </c>
      <c r="N270" s="14" t="s">
        <v>28</v>
      </c>
      <c r="O270" s="13" t="s">
        <v>29</v>
      </c>
      <c r="P270" s="13" t="s">
        <v>30</v>
      </c>
      <c r="Q270" s="13" t="s">
        <v>29</v>
      </c>
      <c r="R270" s="13">
        <v>1.0</v>
      </c>
      <c r="S270" s="13">
        <v>3.0</v>
      </c>
    </row>
    <row r="271" ht="14.25" customHeight="1">
      <c r="A271" s="12">
        <v>36779.0</v>
      </c>
      <c r="B271" s="13">
        <f t="array" ref="B271">XLOOKUP(D271,'Analisis para entender satisfac'!$B$3:$B$22,'Analisis para entender satisfac'!$A$3:$A$22,)</f>
        <v>5</v>
      </c>
      <c r="C271" s="13" t="s">
        <v>61</v>
      </c>
      <c r="D271" s="13" t="s">
        <v>61</v>
      </c>
      <c r="E271" s="13" t="s">
        <v>48</v>
      </c>
      <c r="F271" s="13" t="s">
        <v>23</v>
      </c>
      <c r="G271" s="13">
        <v>1.0</v>
      </c>
      <c r="H271" s="13" t="s">
        <v>54</v>
      </c>
      <c r="I271" s="13" t="s">
        <v>25</v>
      </c>
      <c r="J271" s="13">
        <v>2.0</v>
      </c>
      <c r="K271" s="13" t="s">
        <v>26</v>
      </c>
      <c r="L271" s="13">
        <v>4.0</v>
      </c>
      <c r="M271" s="13" t="s">
        <v>60</v>
      </c>
      <c r="N271" s="13" t="s">
        <v>44</v>
      </c>
      <c r="O271" s="13" t="s">
        <v>29</v>
      </c>
      <c r="P271" s="13" t="s">
        <v>30</v>
      </c>
      <c r="Q271" s="13" t="s">
        <v>31</v>
      </c>
      <c r="R271" s="13">
        <v>3.0</v>
      </c>
      <c r="S271" s="13">
        <v>5.0</v>
      </c>
    </row>
    <row r="272" ht="14.25" customHeight="1">
      <c r="A272" s="12">
        <v>19132.0</v>
      </c>
      <c r="B272" s="13">
        <f t="array" ref="B272">XLOOKUP(D272,'Analisis para entender satisfac'!$B$3:$B$22,'Analisis para entender satisfac'!$A$3:$A$22,)</f>
        <v>5</v>
      </c>
      <c r="C272" s="13" t="s">
        <v>70</v>
      </c>
      <c r="D272" s="13" t="s">
        <v>70</v>
      </c>
      <c r="E272" s="13" t="s">
        <v>34</v>
      </c>
      <c r="F272" s="13" t="s">
        <v>41</v>
      </c>
      <c r="G272" s="13">
        <v>2.0</v>
      </c>
      <c r="H272" s="13" t="s">
        <v>79</v>
      </c>
      <c r="I272" s="13" t="s">
        <v>84</v>
      </c>
      <c r="J272" s="13">
        <v>3.0</v>
      </c>
      <c r="K272" s="13" t="s">
        <v>46</v>
      </c>
      <c r="L272" s="13">
        <v>5.0</v>
      </c>
      <c r="M272" s="13" t="s">
        <v>36</v>
      </c>
      <c r="N272" s="13" t="s">
        <v>28</v>
      </c>
      <c r="O272" s="13" t="s">
        <v>29</v>
      </c>
      <c r="P272" s="13" t="s">
        <v>29</v>
      </c>
      <c r="Q272" s="13" t="s">
        <v>31</v>
      </c>
      <c r="R272" s="13">
        <v>2.0</v>
      </c>
      <c r="S272" s="13">
        <v>2.0</v>
      </c>
    </row>
    <row r="273" ht="14.25" customHeight="1">
      <c r="A273" s="12">
        <v>36093.0</v>
      </c>
      <c r="B273" s="13">
        <f t="array" ref="B273">XLOOKUP(D273,'Analisis para entender satisfac'!$B$3:$B$22,'Analisis para entender satisfac'!$A$3:$A$22,)</f>
        <v>5</v>
      </c>
      <c r="C273" s="13" t="s">
        <v>70</v>
      </c>
      <c r="D273" s="13" t="s">
        <v>70</v>
      </c>
      <c r="E273" s="13" t="s">
        <v>22</v>
      </c>
      <c r="F273" s="13" t="s">
        <v>41</v>
      </c>
      <c r="G273" s="13">
        <v>3.0</v>
      </c>
      <c r="H273" s="13" t="s">
        <v>24</v>
      </c>
      <c r="I273" s="13" t="s">
        <v>83</v>
      </c>
      <c r="J273" s="13">
        <v>4.0</v>
      </c>
      <c r="K273" s="13" t="s">
        <v>74</v>
      </c>
      <c r="L273" s="13">
        <v>5.0</v>
      </c>
      <c r="M273" s="13" t="s">
        <v>60</v>
      </c>
      <c r="N273" s="13" t="s">
        <v>28</v>
      </c>
      <c r="O273" s="13" t="s">
        <v>29</v>
      </c>
      <c r="P273" s="13" t="s">
        <v>30</v>
      </c>
      <c r="Q273" s="13" t="s">
        <v>31</v>
      </c>
      <c r="R273" s="13">
        <v>1.0</v>
      </c>
      <c r="S273" s="13">
        <v>1.0</v>
      </c>
    </row>
    <row r="274" ht="14.25" customHeight="1">
      <c r="A274" s="12">
        <v>35187.0</v>
      </c>
      <c r="B274" s="13">
        <f t="array" ref="B274">XLOOKUP(D274,'Analisis para entender satisfac'!$B$3:$B$22,'Analisis para entender satisfac'!$A$3:$A$22,)</f>
        <v>4</v>
      </c>
      <c r="C274" s="13" t="s">
        <v>63</v>
      </c>
      <c r="D274" s="13" t="s">
        <v>63</v>
      </c>
      <c r="E274" s="13" t="s">
        <v>48</v>
      </c>
      <c r="F274" s="13" t="s">
        <v>23</v>
      </c>
      <c r="G274" s="13">
        <v>1.0</v>
      </c>
      <c r="H274" s="13" t="s">
        <v>35</v>
      </c>
      <c r="I274" s="14" t="s">
        <v>25</v>
      </c>
      <c r="J274" s="13">
        <v>1.0</v>
      </c>
      <c r="K274" s="14" t="s">
        <v>51</v>
      </c>
      <c r="L274" s="13">
        <v>4.0</v>
      </c>
      <c r="M274" s="13" t="s">
        <v>60</v>
      </c>
      <c r="N274" s="13" t="s">
        <v>28</v>
      </c>
      <c r="O274" s="13" t="s">
        <v>29</v>
      </c>
      <c r="P274" s="13" t="s">
        <v>30</v>
      </c>
      <c r="Q274" s="13" t="s">
        <v>31</v>
      </c>
      <c r="R274" s="13">
        <v>4.0</v>
      </c>
      <c r="S274" s="13">
        <v>3.0</v>
      </c>
    </row>
    <row r="275" ht="14.25" customHeight="1">
      <c r="A275" s="12">
        <v>30784.0</v>
      </c>
      <c r="B275" s="13">
        <f t="array" ref="B275">XLOOKUP(D275,'Analisis para entender satisfac'!$B$3:$B$22,'Analisis para entender satisfac'!$A$3:$A$22,)</f>
        <v>3</v>
      </c>
      <c r="C275" s="13" t="s">
        <v>76</v>
      </c>
      <c r="D275" s="13" t="s">
        <v>76</v>
      </c>
      <c r="E275" s="13" t="s">
        <v>48</v>
      </c>
      <c r="F275" s="13" t="s">
        <v>23</v>
      </c>
      <c r="G275" s="13">
        <v>3.0</v>
      </c>
      <c r="H275" s="13" t="s">
        <v>64</v>
      </c>
      <c r="I275" s="14" t="s">
        <v>25</v>
      </c>
      <c r="J275" s="13">
        <v>4.0</v>
      </c>
      <c r="K275" s="13" t="s">
        <v>51</v>
      </c>
      <c r="L275" s="13">
        <v>1.0</v>
      </c>
      <c r="M275" s="13" t="s">
        <v>60</v>
      </c>
      <c r="N275" s="13" t="s">
        <v>28</v>
      </c>
      <c r="O275" s="13" t="s">
        <v>30</v>
      </c>
      <c r="P275" s="13" t="s">
        <v>30</v>
      </c>
      <c r="Q275" s="13" t="s">
        <v>29</v>
      </c>
      <c r="R275" s="13">
        <v>4.0</v>
      </c>
      <c r="S275" s="13">
        <v>3.0</v>
      </c>
    </row>
    <row r="276" ht="14.25" customHeight="1">
      <c r="A276" s="12">
        <v>34388.0</v>
      </c>
      <c r="B276" s="13">
        <f t="array" ref="B276">XLOOKUP(D276,'Analisis para entender satisfac'!$B$3:$B$22,'Analisis para entender satisfac'!$A$3:$A$22,)</f>
        <v>6</v>
      </c>
      <c r="C276" s="13" t="s">
        <v>72</v>
      </c>
      <c r="D276" s="13" t="s">
        <v>72</v>
      </c>
      <c r="E276" s="13" t="s">
        <v>22</v>
      </c>
      <c r="F276" s="13" t="s">
        <v>23</v>
      </c>
      <c r="G276" s="13">
        <v>1.0</v>
      </c>
      <c r="H276" s="13" t="s">
        <v>77</v>
      </c>
      <c r="I276" s="13" t="s">
        <v>84</v>
      </c>
      <c r="J276" s="13">
        <v>4.0</v>
      </c>
      <c r="K276" s="14" t="s">
        <v>46</v>
      </c>
      <c r="L276" s="13">
        <v>5.0</v>
      </c>
      <c r="M276" s="13" t="s">
        <v>56</v>
      </c>
      <c r="N276" s="13" t="s">
        <v>28</v>
      </c>
      <c r="O276" s="13" t="s">
        <v>29</v>
      </c>
      <c r="P276" s="13" t="s">
        <v>30</v>
      </c>
      <c r="Q276" s="13" t="s">
        <v>31</v>
      </c>
      <c r="R276" s="13">
        <v>2.0</v>
      </c>
      <c r="S276" s="13">
        <v>5.0</v>
      </c>
    </row>
    <row r="277" ht="14.25" customHeight="1">
      <c r="A277" s="12">
        <v>26095.0</v>
      </c>
      <c r="B277" s="13">
        <f t="array" ref="B277">XLOOKUP(D277,'Analisis para entender satisfac'!$B$3:$B$22,'Analisis para entender satisfac'!$A$3:$A$22,)</f>
        <v>5</v>
      </c>
      <c r="C277" s="13" t="s">
        <v>82</v>
      </c>
      <c r="D277" s="13" t="s">
        <v>82</v>
      </c>
      <c r="E277" s="13" t="s">
        <v>48</v>
      </c>
      <c r="F277" s="13" t="s">
        <v>23</v>
      </c>
      <c r="G277" s="13">
        <v>3.0</v>
      </c>
      <c r="H277" s="13" t="s">
        <v>50</v>
      </c>
      <c r="I277" s="14" t="s">
        <v>25</v>
      </c>
      <c r="J277" s="13">
        <v>5.0</v>
      </c>
      <c r="K277" s="13" t="s">
        <v>71</v>
      </c>
      <c r="L277" s="13">
        <v>4.0</v>
      </c>
      <c r="M277" s="13" t="s">
        <v>27</v>
      </c>
      <c r="N277" s="13" t="s">
        <v>28</v>
      </c>
      <c r="O277" s="13" t="s">
        <v>29</v>
      </c>
      <c r="P277" s="13" t="s">
        <v>30</v>
      </c>
      <c r="Q277" s="13" t="s">
        <v>31</v>
      </c>
      <c r="R277" s="13">
        <v>1.0</v>
      </c>
      <c r="S277" s="13">
        <v>2.0</v>
      </c>
    </row>
    <row r="278" ht="14.25" customHeight="1">
      <c r="A278" s="12">
        <v>33554.0</v>
      </c>
      <c r="B278" s="13">
        <f t="array" ref="B278">XLOOKUP(D278,'Analisis para entender satisfac'!$B$3:$B$22,'Analisis para entender satisfac'!$A$3:$A$22,)</f>
        <v>6</v>
      </c>
      <c r="C278" s="13" t="s">
        <v>57</v>
      </c>
      <c r="D278" s="13" t="s">
        <v>57</v>
      </c>
      <c r="E278" s="13" t="s">
        <v>48</v>
      </c>
      <c r="F278" s="13" t="s">
        <v>23</v>
      </c>
      <c r="G278" s="13">
        <v>1.0</v>
      </c>
      <c r="H278" s="13" t="s">
        <v>35</v>
      </c>
      <c r="I278" s="13" t="s">
        <v>83</v>
      </c>
      <c r="J278" s="13">
        <v>5.0</v>
      </c>
      <c r="K278" s="13" t="s">
        <v>55</v>
      </c>
      <c r="L278" s="13">
        <v>4.0</v>
      </c>
      <c r="M278" s="13" t="s">
        <v>27</v>
      </c>
      <c r="N278" s="13" t="s">
        <v>28</v>
      </c>
      <c r="O278" s="13" t="s">
        <v>29</v>
      </c>
      <c r="P278" s="13" t="s">
        <v>30</v>
      </c>
      <c r="Q278" s="13" t="s">
        <v>31</v>
      </c>
      <c r="R278" s="13">
        <v>2.0</v>
      </c>
      <c r="S278" s="13">
        <v>1.0</v>
      </c>
    </row>
    <row r="279" ht="14.25" customHeight="1">
      <c r="A279" s="12">
        <v>23817.0</v>
      </c>
      <c r="B279" s="13">
        <f t="array" ref="B279">XLOOKUP(D279,'Analisis para entender satisfac'!$B$3:$B$22,'Analisis para entender satisfac'!$A$3:$A$22,)</f>
        <v>5</v>
      </c>
      <c r="C279" s="13" t="s">
        <v>32</v>
      </c>
      <c r="D279" s="13" t="s">
        <v>61</v>
      </c>
      <c r="E279" s="13" t="s">
        <v>34</v>
      </c>
      <c r="F279" s="13" t="s">
        <v>23</v>
      </c>
      <c r="G279" s="13">
        <v>4.0</v>
      </c>
      <c r="H279" s="13" t="s">
        <v>24</v>
      </c>
      <c r="I279" s="13" t="s">
        <v>84</v>
      </c>
      <c r="J279" s="13">
        <v>4.0</v>
      </c>
      <c r="K279" s="13" t="s">
        <v>26</v>
      </c>
      <c r="L279" s="13">
        <v>5.0</v>
      </c>
      <c r="M279" s="13" t="s">
        <v>27</v>
      </c>
      <c r="N279" s="14" t="s">
        <v>37</v>
      </c>
      <c r="O279" s="13" t="s">
        <v>29</v>
      </c>
      <c r="P279" s="13" t="s">
        <v>29</v>
      </c>
      <c r="Q279" s="13" t="s">
        <v>31</v>
      </c>
      <c r="R279" s="13">
        <v>1.0</v>
      </c>
      <c r="S279" s="13">
        <v>1.0</v>
      </c>
    </row>
    <row r="280" ht="14.25" customHeight="1">
      <c r="A280" s="12">
        <v>26757.0</v>
      </c>
      <c r="B280" s="13">
        <f t="array" ref="B280">XLOOKUP(D280,'Analisis para entender satisfac'!$B$3:$B$22,'Analisis para entender satisfac'!$A$3:$A$22,)</f>
        <v>2</v>
      </c>
      <c r="C280" s="13" t="s">
        <v>38</v>
      </c>
      <c r="D280" s="13" t="s">
        <v>38</v>
      </c>
      <c r="E280" s="13" t="s">
        <v>48</v>
      </c>
      <c r="F280" s="13" t="s">
        <v>23</v>
      </c>
      <c r="G280" s="13">
        <v>5.0</v>
      </c>
      <c r="H280" s="13" t="s">
        <v>42</v>
      </c>
      <c r="I280" s="14" t="s">
        <v>25</v>
      </c>
      <c r="J280" s="13">
        <v>2.0</v>
      </c>
      <c r="K280" s="13" t="s">
        <v>51</v>
      </c>
      <c r="L280" s="13">
        <v>4.0</v>
      </c>
      <c r="M280" s="13" t="s">
        <v>27</v>
      </c>
      <c r="N280" s="13" t="s">
        <v>28</v>
      </c>
      <c r="O280" s="13" t="s">
        <v>29</v>
      </c>
      <c r="P280" s="13" t="s">
        <v>30</v>
      </c>
      <c r="Q280" s="13" t="s">
        <v>31</v>
      </c>
      <c r="R280" s="13">
        <v>2.0</v>
      </c>
      <c r="S280" s="13">
        <v>1.0</v>
      </c>
    </row>
    <row r="281" ht="14.25" customHeight="1">
      <c r="A281" s="12">
        <v>35247.0</v>
      </c>
      <c r="B281" s="13">
        <f t="array" ref="B281">XLOOKUP(D281,'Analisis para entender satisfac'!$B$3:$B$22,'Analisis para entender satisfac'!$A$3:$A$22,)</f>
        <v>3</v>
      </c>
      <c r="C281" s="13" t="s">
        <v>47</v>
      </c>
      <c r="D281" s="13" t="s">
        <v>47</v>
      </c>
      <c r="E281" s="13" t="s">
        <v>22</v>
      </c>
      <c r="F281" s="13" t="s">
        <v>23</v>
      </c>
      <c r="G281" s="13">
        <v>5.0</v>
      </c>
      <c r="H281" s="13" t="s">
        <v>64</v>
      </c>
      <c r="I281" s="13" t="s">
        <v>43</v>
      </c>
      <c r="J281" s="13">
        <v>4.0</v>
      </c>
      <c r="K281" s="13" t="s">
        <v>71</v>
      </c>
      <c r="L281" s="13">
        <v>3.0</v>
      </c>
      <c r="M281" s="13" t="s">
        <v>60</v>
      </c>
      <c r="N281" s="13" t="s">
        <v>28</v>
      </c>
      <c r="O281" s="13" t="s">
        <v>29</v>
      </c>
      <c r="P281" s="13" t="s">
        <v>30</v>
      </c>
      <c r="Q281" s="13" t="s">
        <v>31</v>
      </c>
      <c r="R281" s="13">
        <v>1.0</v>
      </c>
      <c r="S281" s="13">
        <v>5.0</v>
      </c>
    </row>
    <row r="282" ht="14.25" customHeight="1">
      <c r="A282" s="12">
        <v>19532.0</v>
      </c>
      <c r="B282" s="13">
        <f t="array" ref="B282">XLOOKUP(D282,'Analisis para entender satisfac'!$B$3:$B$22,'Analisis para entender satisfac'!$A$3:$A$22,)</f>
        <v>1</v>
      </c>
      <c r="C282" s="13" t="s">
        <v>75</v>
      </c>
      <c r="D282" s="13" t="s">
        <v>39</v>
      </c>
      <c r="E282" s="13" t="s">
        <v>34</v>
      </c>
      <c r="F282" s="13" t="s">
        <v>23</v>
      </c>
      <c r="G282" s="13">
        <v>2.0</v>
      </c>
      <c r="H282" s="13" t="s">
        <v>54</v>
      </c>
      <c r="I282" s="13" t="s">
        <v>43</v>
      </c>
      <c r="J282" s="13">
        <v>3.0</v>
      </c>
      <c r="K282" s="13" t="s">
        <v>71</v>
      </c>
      <c r="L282" s="13">
        <v>5.0</v>
      </c>
      <c r="M282" s="13" t="s">
        <v>60</v>
      </c>
      <c r="N282" s="14" t="s">
        <v>28</v>
      </c>
      <c r="O282" s="13" t="s">
        <v>30</v>
      </c>
      <c r="P282" s="13" t="s">
        <v>29</v>
      </c>
      <c r="Q282" s="13" t="s">
        <v>31</v>
      </c>
      <c r="R282" s="13">
        <v>2.0</v>
      </c>
      <c r="S282" s="13">
        <v>4.0</v>
      </c>
    </row>
    <row r="283" ht="14.25" customHeight="1">
      <c r="A283" s="12">
        <v>34342.0</v>
      </c>
      <c r="B283" s="13">
        <f t="array" ref="B283">XLOOKUP(D283,'Analisis para entender satisfac'!$B$3:$B$22,'Analisis para entender satisfac'!$A$3:$A$22,)</f>
        <v>4</v>
      </c>
      <c r="C283" s="13" t="s">
        <v>33</v>
      </c>
      <c r="D283" s="13" t="s">
        <v>33</v>
      </c>
      <c r="E283" s="13" t="s">
        <v>22</v>
      </c>
      <c r="F283" s="13" t="s">
        <v>41</v>
      </c>
      <c r="G283" s="13">
        <v>1.0</v>
      </c>
      <c r="H283" s="13" t="s">
        <v>50</v>
      </c>
      <c r="I283" s="14" t="s">
        <v>25</v>
      </c>
      <c r="J283" s="13">
        <v>3.0</v>
      </c>
      <c r="K283" s="13" t="s">
        <v>55</v>
      </c>
      <c r="L283" s="13">
        <v>5.0</v>
      </c>
      <c r="M283" s="13" t="s">
        <v>60</v>
      </c>
      <c r="N283" s="13" t="s">
        <v>28</v>
      </c>
      <c r="O283" s="13" t="s">
        <v>29</v>
      </c>
      <c r="P283" s="13" t="s">
        <v>30</v>
      </c>
      <c r="Q283" s="13" t="s">
        <v>31</v>
      </c>
      <c r="R283" s="13">
        <v>2.0</v>
      </c>
      <c r="S283" s="13">
        <v>2.0</v>
      </c>
    </row>
    <row r="284" ht="14.25" customHeight="1">
      <c r="A284" s="12">
        <v>25288.0</v>
      </c>
      <c r="B284" s="13">
        <f t="array" ref="B284">XLOOKUP(D284,'Analisis para entender satisfac'!$B$3:$B$22,'Analisis para entender satisfac'!$A$3:$A$22,)</f>
        <v>1</v>
      </c>
      <c r="C284" s="13" t="s">
        <v>75</v>
      </c>
      <c r="D284" s="13" t="s">
        <v>75</v>
      </c>
      <c r="E284" s="13" t="s">
        <v>48</v>
      </c>
      <c r="F284" s="13" t="s">
        <v>23</v>
      </c>
      <c r="G284" s="13">
        <v>4.0</v>
      </c>
      <c r="H284" s="13" t="s">
        <v>64</v>
      </c>
      <c r="I284" s="13" t="s">
        <v>84</v>
      </c>
      <c r="J284" s="13">
        <v>2.0</v>
      </c>
      <c r="K284" s="14" t="s">
        <v>55</v>
      </c>
      <c r="L284" s="13">
        <v>5.0</v>
      </c>
      <c r="M284" s="13" t="s">
        <v>60</v>
      </c>
      <c r="N284" s="13" t="s">
        <v>59</v>
      </c>
      <c r="O284" s="13" t="s">
        <v>29</v>
      </c>
      <c r="P284" s="13" t="s">
        <v>30</v>
      </c>
      <c r="Q284" s="13" t="s">
        <v>31</v>
      </c>
      <c r="R284" s="13">
        <v>2.0</v>
      </c>
      <c r="S284" s="13">
        <v>2.0</v>
      </c>
    </row>
    <row r="285" ht="14.25" customHeight="1">
      <c r="A285" s="12">
        <v>36312.0</v>
      </c>
      <c r="B285" s="13">
        <f t="array" ref="B285">XLOOKUP(D285,'Analisis para entender satisfac'!$B$3:$B$22,'Analisis para entender satisfac'!$A$3:$A$22,)</f>
        <v>2</v>
      </c>
      <c r="C285" s="13" t="s">
        <v>38</v>
      </c>
      <c r="D285" s="13" t="s">
        <v>38</v>
      </c>
      <c r="E285" s="13" t="s">
        <v>48</v>
      </c>
      <c r="F285" s="13" t="s">
        <v>23</v>
      </c>
      <c r="G285" s="13">
        <v>5.0</v>
      </c>
      <c r="H285" s="13" t="s">
        <v>50</v>
      </c>
      <c r="I285" s="13" t="s">
        <v>25</v>
      </c>
      <c r="J285" s="13">
        <v>5.0</v>
      </c>
      <c r="K285" s="14" t="s">
        <v>46</v>
      </c>
      <c r="L285" s="13">
        <v>2.0</v>
      </c>
      <c r="M285" s="13" t="s">
        <v>27</v>
      </c>
      <c r="N285" s="13" t="s">
        <v>59</v>
      </c>
      <c r="O285" s="13" t="s">
        <v>29</v>
      </c>
      <c r="P285" s="13" t="s">
        <v>30</v>
      </c>
      <c r="Q285" s="13" t="s">
        <v>29</v>
      </c>
      <c r="R285" s="13">
        <v>1.0</v>
      </c>
      <c r="S285" s="13">
        <v>2.0</v>
      </c>
    </row>
    <row r="286" ht="14.25" customHeight="1">
      <c r="A286" s="12">
        <v>25658.0</v>
      </c>
      <c r="B286" s="13">
        <f t="array" ref="B286">XLOOKUP(D286,'Analisis para entender satisfac'!$B$3:$B$22,'Analisis para entender satisfac'!$A$3:$A$22,)</f>
        <v>1</v>
      </c>
      <c r="C286" s="13" t="s">
        <v>75</v>
      </c>
      <c r="D286" s="13" t="s">
        <v>75</v>
      </c>
      <c r="E286" s="13" t="s">
        <v>22</v>
      </c>
      <c r="F286" s="13" t="s">
        <v>23</v>
      </c>
      <c r="G286" s="13">
        <v>2.0</v>
      </c>
      <c r="H286" s="13" t="s">
        <v>54</v>
      </c>
      <c r="I286" s="13" t="s">
        <v>43</v>
      </c>
      <c r="J286" s="13">
        <v>1.0</v>
      </c>
      <c r="K286" s="13" t="s">
        <v>62</v>
      </c>
      <c r="L286" s="13">
        <v>4.0</v>
      </c>
      <c r="M286" s="14" t="s">
        <v>36</v>
      </c>
      <c r="N286" s="13" t="s">
        <v>59</v>
      </c>
      <c r="O286" s="13" t="s">
        <v>29</v>
      </c>
      <c r="P286" s="13" t="s">
        <v>30</v>
      </c>
      <c r="Q286" s="13" t="s">
        <v>31</v>
      </c>
      <c r="R286" s="13">
        <v>1.0</v>
      </c>
      <c r="S286" s="13">
        <v>4.0</v>
      </c>
    </row>
    <row r="287" ht="14.25" customHeight="1">
      <c r="A287" s="12">
        <v>20546.0</v>
      </c>
      <c r="B287" s="13">
        <f t="array" ref="B287">XLOOKUP(D287,'Analisis para entender satisfac'!$B$3:$B$22,'Analisis para entender satisfac'!$A$3:$A$22,)</f>
        <v>4</v>
      </c>
      <c r="C287" s="13" t="s">
        <v>21</v>
      </c>
      <c r="D287" s="13" t="s">
        <v>21</v>
      </c>
      <c r="E287" s="13" t="s">
        <v>48</v>
      </c>
      <c r="F287" s="13" t="s">
        <v>23</v>
      </c>
      <c r="G287" s="13">
        <v>5.0</v>
      </c>
      <c r="H287" s="13" t="s">
        <v>49</v>
      </c>
      <c r="I287" s="13" t="s">
        <v>43</v>
      </c>
      <c r="J287" s="13">
        <v>5.0</v>
      </c>
      <c r="K287" s="13" t="s">
        <v>26</v>
      </c>
      <c r="L287" s="13">
        <v>3.0</v>
      </c>
      <c r="M287" s="14" t="s">
        <v>36</v>
      </c>
      <c r="N287" s="13" t="s">
        <v>44</v>
      </c>
      <c r="O287" s="13" t="s">
        <v>29</v>
      </c>
      <c r="P287" s="13" t="s">
        <v>30</v>
      </c>
      <c r="Q287" s="13" t="s">
        <v>29</v>
      </c>
      <c r="R287" s="13">
        <v>1.0</v>
      </c>
      <c r="S287" s="13">
        <v>2.0</v>
      </c>
    </row>
    <row r="288" ht="14.25" customHeight="1">
      <c r="A288" s="12">
        <v>20578.0</v>
      </c>
      <c r="B288" s="13">
        <f t="array" ref="B288">XLOOKUP(D288,'Analisis para entender satisfac'!$B$3:$B$22,'Analisis para entender satisfac'!$A$3:$A$22,)</f>
        <v>6</v>
      </c>
      <c r="C288" s="13" t="s">
        <v>57</v>
      </c>
      <c r="D288" s="13" t="s">
        <v>57</v>
      </c>
      <c r="E288" s="13" t="s">
        <v>48</v>
      </c>
      <c r="F288" s="13" t="s">
        <v>41</v>
      </c>
      <c r="G288" s="13">
        <v>4.0</v>
      </c>
      <c r="H288" s="13" t="s">
        <v>24</v>
      </c>
      <c r="I288" s="13" t="s">
        <v>43</v>
      </c>
      <c r="J288" s="13">
        <v>5.0</v>
      </c>
      <c r="K288" s="13" t="s">
        <v>69</v>
      </c>
      <c r="L288" s="13">
        <v>4.0</v>
      </c>
      <c r="M288" s="13" t="s">
        <v>60</v>
      </c>
      <c r="N288" s="13" t="s">
        <v>28</v>
      </c>
      <c r="O288" s="13" t="s">
        <v>29</v>
      </c>
      <c r="P288" s="13" t="s">
        <v>29</v>
      </c>
      <c r="Q288" s="13" t="s">
        <v>31</v>
      </c>
      <c r="R288" s="13">
        <v>3.0</v>
      </c>
      <c r="S288" s="13">
        <v>4.0</v>
      </c>
    </row>
    <row r="289" ht="14.25" customHeight="1">
      <c r="A289" s="12">
        <v>24295.0</v>
      </c>
      <c r="B289" s="13">
        <f t="array" ref="B289">XLOOKUP(D289,'Analisis para entender satisfac'!$B$3:$B$22,'Analisis para entender satisfac'!$A$3:$A$22,)</f>
        <v>4</v>
      </c>
      <c r="C289" s="13" t="s">
        <v>33</v>
      </c>
      <c r="D289" s="13" t="s">
        <v>33</v>
      </c>
      <c r="E289" s="13" t="s">
        <v>48</v>
      </c>
      <c r="F289" s="13" t="s">
        <v>41</v>
      </c>
      <c r="G289" s="13">
        <v>2.0</v>
      </c>
      <c r="H289" s="13" t="s">
        <v>35</v>
      </c>
      <c r="I289" s="13" t="s">
        <v>25</v>
      </c>
      <c r="J289" s="13">
        <v>5.0</v>
      </c>
      <c r="K289" s="13" t="s">
        <v>69</v>
      </c>
      <c r="L289" s="13">
        <v>2.0</v>
      </c>
      <c r="M289" s="14" t="s">
        <v>36</v>
      </c>
      <c r="N289" s="13" t="s">
        <v>37</v>
      </c>
      <c r="O289" s="13" t="s">
        <v>29</v>
      </c>
      <c r="P289" s="13" t="s">
        <v>29</v>
      </c>
      <c r="Q289" s="13" t="s">
        <v>29</v>
      </c>
      <c r="R289" s="13">
        <v>1.0</v>
      </c>
      <c r="S289" s="13">
        <v>4.0</v>
      </c>
    </row>
    <row r="290" ht="14.25" customHeight="1">
      <c r="A290" s="12">
        <v>25797.0</v>
      </c>
      <c r="B290" s="13">
        <f t="array" ref="B290">XLOOKUP(D290,'Analisis para entender satisfac'!$B$3:$B$22,'Analisis para entender satisfac'!$A$3:$A$22,)</f>
        <v>5</v>
      </c>
      <c r="C290" s="13" t="s">
        <v>61</v>
      </c>
      <c r="D290" s="13" t="s">
        <v>61</v>
      </c>
      <c r="E290" s="13" t="s">
        <v>48</v>
      </c>
      <c r="F290" s="13" t="s">
        <v>23</v>
      </c>
      <c r="G290" s="13">
        <v>5.0</v>
      </c>
      <c r="H290" s="13" t="s">
        <v>42</v>
      </c>
      <c r="I290" s="14" t="s">
        <v>25</v>
      </c>
      <c r="J290" s="13">
        <v>5.0</v>
      </c>
      <c r="K290" s="14" t="s">
        <v>55</v>
      </c>
      <c r="L290" s="13">
        <v>5.0</v>
      </c>
      <c r="M290" s="13" t="s">
        <v>60</v>
      </c>
      <c r="N290" s="13" t="s">
        <v>28</v>
      </c>
      <c r="O290" s="13" t="s">
        <v>29</v>
      </c>
      <c r="P290" s="13" t="s">
        <v>30</v>
      </c>
      <c r="Q290" s="13" t="s">
        <v>31</v>
      </c>
      <c r="R290" s="13">
        <v>1.0</v>
      </c>
      <c r="S290" s="13">
        <v>4.0</v>
      </c>
    </row>
    <row r="291" ht="14.25" customHeight="1">
      <c r="A291" s="12">
        <v>36625.0</v>
      </c>
      <c r="B291" s="13">
        <f t="array" ref="B291">XLOOKUP(D291,'Analisis para entender satisfac'!$B$3:$B$22,'Analisis para entender satisfac'!$A$3:$A$22,)</f>
        <v>4</v>
      </c>
      <c r="C291" s="13" t="s">
        <v>21</v>
      </c>
      <c r="D291" s="13" t="s">
        <v>21</v>
      </c>
      <c r="E291" s="13" t="s">
        <v>22</v>
      </c>
      <c r="F291" s="13" t="s">
        <v>23</v>
      </c>
      <c r="G291" s="13">
        <v>4.0</v>
      </c>
      <c r="H291" s="13" t="s">
        <v>24</v>
      </c>
      <c r="I291" s="13" t="s">
        <v>43</v>
      </c>
      <c r="J291" s="13">
        <v>4.0</v>
      </c>
      <c r="K291" s="13" t="s">
        <v>62</v>
      </c>
      <c r="L291" s="13">
        <v>4.0</v>
      </c>
      <c r="M291" s="13" t="s">
        <v>60</v>
      </c>
      <c r="N291" s="14" t="s">
        <v>28</v>
      </c>
      <c r="O291" s="13" t="s">
        <v>30</v>
      </c>
      <c r="P291" s="13" t="s">
        <v>30</v>
      </c>
      <c r="Q291" s="13" t="s">
        <v>31</v>
      </c>
      <c r="R291" s="13">
        <v>1.0</v>
      </c>
      <c r="S291" s="13">
        <v>2.0</v>
      </c>
    </row>
    <row r="292" ht="14.25" customHeight="1">
      <c r="A292" s="12">
        <v>26298.0</v>
      </c>
      <c r="B292" s="13">
        <f t="array" ref="B292">XLOOKUP(D292,'Analisis para entender satisfac'!$B$3:$B$22,'Analisis para entender satisfac'!$A$3:$A$22,)</f>
        <v>5</v>
      </c>
      <c r="C292" s="13" t="s">
        <v>61</v>
      </c>
      <c r="D292" s="13" t="s">
        <v>61</v>
      </c>
      <c r="E292" s="13" t="s">
        <v>48</v>
      </c>
      <c r="F292" s="13" t="s">
        <v>23</v>
      </c>
      <c r="G292" s="13">
        <v>5.0</v>
      </c>
      <c r="H292" s="13" t="s">
        <v>35</v>
      </c>
      <c r="I292" s="13" t="s">
        <v>43</v>
      </c>
      <c r="J292" s="13">
        <v>1.0</v>
      </c>
      <c r="K292" s="13" t="s">
        <v>51</v>
      </c>
      <c r="L292" s="13">
        <v>4.0</v>
      </c>
      <c r="M292" s="13" t="s">
        <v>60</v>
      </c>
      <c r="N292" s="13" t="s">
        <v>28</v>
      </c>
      <c r="O292" s="13" t="s">
        <v>29</v>
      </c>
      <c r="P292" s="13" t="s">
        <v>30</v>
      </c>
      <c r="Q292" s="13" t="s">
        <v>31</v>
      </c>
      <c r="R292" s="13">
        <v>1.0</v>
      </c>
      <c r="S292" s="13">
        <v>5.0</v>
      </c>
    </row>
    <row r="293" ht="14.25" customHeight="1">
      <c r="A293" s="12">
        <v>37588.0</v>
      </c>
      <c r="B293" s="13">
        <f t="array" ref="B293">XLOOKUP(D293,'Analisis para entender satisfac'!$B$3:$B$22,'Analisis para entender satisfac'!$A$3:$A$22,)</f>
        <v>4</v>
      </c>
      <c r="C293" s="13" t="s">
        <v>21</v>
      </c>
      <c r="D293" s="13" t="s">
        <v>21</v>
      </c>
      <c r="E293" s="13" t="s">
        <v>48</v>
      </c>
      <c r="F293" s="13" t="s">
        <v>23</v>
      </c>
      <c r="G293" s="13">
        <v>1.0</v>
      </c>
      <c r="H293" s="13" t="s">
        <v>64</v>
      </c>
      <c r="I293" s="13" t="s">
        <v>25</v>
      </c>
      <c r="J293" s="13">
        <v>2.0</v>
      </c>
      <c r="K293" s="14" t="s">
        <v>51</v>
      </c>
      <c r="L293" s="13">
        <v>1.0</v>
      </c>
      <c r="M293" s="14" t="s">
        <v>36</v>
      </c>
      <c r="N293" s="13" t="s">
        <v>37</v>
      </c>
      <c r="O293" s="13" t="s">
        <v>29</v>
      </c>
      <c r="P293" s="13" t="s">
        <v>30</v>
      </c>
      <c r="Q293" s="13" t="s">
        <v>31</v>
      </c>
      <c r="R293" s="13">
        <v>2.0</v>
      </c>
      <c r="S293" s="13">
        <v>1.0</v>
      </c>
    </row>
    <row r="294" ht="14.25" customHeight="1">
      <c r="A294" s="12">
        <v>30157.0</v>
      </c>
      <c r="B294" s="13">
        <f t="array" ref="B294">XLOOKUP(D294,'Analisis para entender satisfac'!$B$3:$B$22,'Analisis para entender satisfac'!$A$3:$A$22,)</f>
        <v>4</v>
      </c>
      <c r="C294" s="13" t="s">
        <v>104</v>
      </c>
      <c r="D294" s="13" t="s">
        <v>33</v>
      </c>
      <c r="E294" s="13" t="s">
        <v>22</v>
      </c>
      <c r="F294" s="13" t="s">
        <v>41</v>
      </c>
      <c r="G294" s="13">
        <v>1.0</v>
      </c>
      <c r="H294" s="13" t="s">
        <v>54</v>
      </c>
      <c r="I294" s="13" t="s">
        <v>25</v>
      </c>
      <c r="J294" s="13">
        <v>5.0</v>
      </c>
      <c r="K294" s="13" t="s">
        <v>58</v>
      </c>
      <c r="L294" s="13">
        <v>5.0</v>
      </c>
      <c r="M294" s="13" t="s">
        <v>36</v>
      </c>
      <c r="N294" s="13" t="s">
        <v>59</v>
      </c>
      <c r="O294" s="13" t="s">
        <v>29</v>
      </c>
      <c r="P294" s="13" t="s">
        <v>29</v>
      </c>
      <c r="Q294" s="13" t="s">
        <v>31</v>
      </c>
      <c r="R294" s="13">
        <v>5.0</v>
      </c>
      <c r="S294" s="13">
        <v>3.0</v>
      </c>
    </row>
    <row r="295" ht="14.25" customHeight="1">
      <c r="A295" s="12">
        <v>22314.0</v>
      </c>
      <c r="B295" s="13">
        <f t="array" ref="B295">XLOOKUP(D295,'Analisis para entender satisfac'!$B$3:$B$22,'Analisis para entender satisfac'!$A$3:$A$22,)</f>
        <v>6</v>
      </c>
      <c r="C295" s="13" t="s">
        <v>72</v>
      </c>
      <c r="D295" s="13" t="s">
        <v>72</v>
      </c>
      <c r="E295" s="13" t="s">
        <v>22</v>
      </c>
      <c r="F295" s="13" t="s">
        <v>23</v>
      </c>
      <c r="G295" s="13">
        <v>1.0</v>
      </c>
      <c r="H295" s="13" t="s">
        <v>24</v>
      </c>
      <c r="I295" s="13" t="s">
        <v>43</v>
      </c>
      <c r="J295" s="13">
        <v>5.0</v>
      </c>
      <c r="K295" s="13" t="s">
        <v>26</v>
      </c>
      <c r="L295" s="13">
        <v>4.0</v>
      </c>
      <c r="M295" s="13" t="s">
        <v>60</v>
      </c>
      <c r="N295" s="13" t="s">
        <v>28</v>
      </c>
      <c r="O295" s="13" t="s">
        <v>29</v>
      </c>
      <c r="P295" s="13" t="s">
        <v>30</v>
      </c>
      <c r="Q295" s="13" t="s">
        <v>31</v>
      </c>
      <c r="R295" s="13">
        <v>2.0</v>
      </c>
      <c r="S295" s="13">
        <v>4.0</v>
      </c>
    </row>
    <row r="296" ht="14.25" customHeight="1">
      <c r="A296" s="12">
        <v>33724.0</v>
      </c>
      <c r="B296" s="13">
        <f t="array" ref="B296">XLOOKUP(D296,'Analisis para entender satisfac'!$B$3:$B$22,'Analisis para entender satisfac'!$A$3:$A$22,)</f>
        <v>1</v>
      </c>
      <c r="C296" s="13" t="s">
        <v>52</v>
      </c>
      <c r="D296" s="13" t="s">
        <v>52</v>
      </c>
      <c r="E296" s="13" t="s">
        <v>48</v>
      </c>
      <c r="F296" s="13" t="s">
        <v>23</v>
      </c>
      <c r="G296" s="13">
        <v>4.0</v>
      </c>
      <c r="H296" s="13" t="s">
        <v>35</v>
      </c>
      <c r="I296" s="13" t="s">
        <v>43</v>
      </c>
      <c r="J296" s="13">
        <v>1.0</v>
      </c>
      <c r="K296" s="14" t="s">
        <v>46</v>
      </c>
      <c r="L296" s="13">
        <v>4.0</v>
      </c>
      <c r="M296" s="13" t="s">
        <v>60</v>
      </c>
      <c r="N296" s="13" t="s">
        <v>44</v>
      </c>
      <c r="O296" s="13" t="s">
        <v>29</v>
      </c>
      <c r="P296" s="13" t="s">
        <v>30</v>
      </c>
      <c r="Q296" s="13" t="s">
        <v>31</v>
      </c>
      <c r="R296" s="13">
        <v>4.0</v>
      </c>
      <c r="S296" s="13">
        <v>5.0</v>
      </c>
    </row>
    <row r="297" ht="14.25" customHeight="1">
      <c r="A297" s="12">
        <v>28266.0</v>
      </c>
      <c r="B297" s="13">
        <f t="array" ref="B297">XLOOKUP(D297,'Analisis para entender satisfac'!$B$3:$B$22,'Analisis para entender satisfac'!$A$3:$A$22,)</f>
        <v>6</v>
      </c>
      <c r="C297" s="13" t="s">
        <v>65</v>
      </c>
      <c r="D297" s="13" t="s">
        <v>65</v>
      </c>
      <c r="E297" s="13" t="s">
        <v>22</v>
      </c>
      <c r="F297" s="13" t="s">
        <v>41</v>
      </c>
      <c r="G297" s="13">
        <v>2.0</v>
      </c>
      <c r="H297" s="13" t="s">
        <v>49</v>
      </c>
      <c r="I297" s="13" t="s">
        <v>25</v>
      </c>
      <c r="J297" s="13">
        <v>4.0</v>
      </c>
      <c r="K297" s="13" t="s">
        <v>71</v>
      </c>
      <c r="L297" s="13">
        <v>2.0</v>
      </c>
      <c r="M297" s="13" t="s">
        <v>56</v>
      </c>
      <c r="N297" s="13" t="s">
        <v>28</v>
      </c>
      <c r="O297" s="13" t="s">
        <v>29</v>
      </c>
      <c r="P297" s="13" t="s">
        <v>30</v>
      </c>
      <c r="Q297" s="13" t="s">
        <v>31</v>
      </c>
      <c r="R297" s="13">
        <v>2.0</v>
      </c>
      <c r="S297" s="13">
        <v>5.0</v>
      </c>
    </row>
    <row r="298" ht="14.25" customHeight="1">
      <c r="A298" s="12">
        <v>36893.0</v>
      </c>
      <c r="B298" s="13">
        <f t="array" ref="B298">XLOOKUP(D298,'Analisis para entender satisfac'!$B$3:$B$22,'Analisis para entender satisfac'!$A$3:$A$22,)</f>
        <v>6</v>
      </c>
      <c r="C298" s="13" t="s">
        <v>57</v>
      </c>
      <c r="D298" s="13" t="s">
        <v>57</v>
      </c>
      <c r="E298" s="13" t="s">
        <v>22</v>
      </c>
      <c r="F298" s="13" t="s">
        <v>41</v>
      </c>
      <c r="G298" s="13">
        <v>4.0</v>
      </c>
      <c r="H298" s="13" t="s">
        <v>73</v>
      </c>
      <c r="I298" s="14" t="s">
        <v>25</v>
      </c>
      <c r="J298" s="13">
        <v>4.0</v>
      </c>
      <c r="K298" s="13" t="s">
        <v>46</v>
      </c>
      <c r="L298" s="13">
        <v>5.0</v>
      </c>
      <c r="M298" s="13" t="s">
        <v>60</v>
      </c>
      <c r="N298" s="13" t="s">
        <v>28</v>
      </c>
      <c r="O298" s="13" t="s">
        <v>30</v>
      </c>
      <c r="P298" s="13" t="s">
        <v>30</v>
      </c>
      <c r="Q298" s="13" t="s">
        <v>31</v>
      </c>
      <c r="R298" s="13">
        <v>1.0</v>
      </c>
      <c r="S298" s="13">
        <v>2.0</v>
      </c>
    </row>
    <row r="299" ht="14.25" customHeight="1">
      <c r="A299" s="12">
        <v>28184.0</v>
      </c>
      <c r="B299" s="13">
        <f t="array" ref="B299">XLOOKUP(D299,'Analisis para entender satisfac'!$B$3:$B$22,'Analisis para entender satisfac'!$A$3:$A$22,)</f>
        <v>5</v>
      </c>
      <c r="C299" s="13" t="s">
        <v>82</v>
      </c>
      <c r="D299" s="13" t="s">
        <v>82</v>
      </c>
      <c r="E299" s="13" t="s">
        <v>48</v>
      </c>
      <c r="F299" s="13" t="s">
        <v>23</v>
      </c>
      <c r="G299" s="13">
        <v>4.0</v>
      </c>
      <c r="H299" s="13" t="s">
        <v>49</v>
      </c>
      <c r="I299" s="13" t="s">
        <v>43</v>
      </c>
      <c r="J299" s="13">
        <v>4.0</v>
      </c>
      <c r="K299" s="13" t="s">
        <v>62</v>
      </c>
      <c r="L299" s="13">
        <v>4.0</v>
      </c>
      <c r="M299" s="13" t="s">
        <v>36</v>
      </c>
      <c r="N299" s="13" t="s">
        <v>28</v>
      </c>
      <c r="O299" s="13" t="s">
        <v>29</v>
      </c>
      <c r="P299" s="13" t="s">
        <v>30</v>
      </c>
      <c r="Q299" s="13" t="s">
        <v>31</v>
      </c>
      <c r="R299" s="13">
        <v>2.0</v>
      </c>
      <c r="S299" s="13">
        <v>3.0</v>
      </c>
    </row>
    <row r="300" ht="14.25" customHeight="1">
      <c r="A300" s="12">
        <v>21171.0</v>
      </c>
      <c r="B300" s="13">
        <f t="array" ref="B300">XLOOKUP(D300,'Analisis para entender satisfac'!$B$3:$B$22,'Analisis para entender satisfac'!$A$3:$A$22,)</f>
        <v>5</v>
      </c>
      <c r="C300" s="13" t="s">
        <v>70</v>
      </c>
      <c r="D300" s="13" t="s">
        <v>70</v>
      </c>
      <c r="E300" s="13" t="s">
        <v>22</v>
      </c>
      <c r="F300" s="13" t="s">
        <v>41</v>
      </c>
      <c r="G300" s="13">
        <v>1.0</v>
      </c>
      <c r="H300" s="13" t="s">
        <v>79</v>
      </c>
      <c r="I300" s="14" t="s">
        <v>25</v>
      </c>
      <c r="J300" s="13">
        <v>1.0</v>
      </c>
      <c r="K300" s="13" t="s">
        <v>46</v>
      </c>
      <c r="L300" s="13">
        <v>5.0</v>
      </c>
      <c r="M300" s="13" t="s">
        <v>56</v>
      </c>
      <c r="N300" s="13" t="s">
        <v>44</v>
      </c>
      <c r="O300" s="13" t="s">
        <v>29</v>
      </c>
      <c r="P300" s="13" t="s">
        <v>29</v>
      </c>
      <c r="Q300" s="13" t="s">
        <v>29</v>
      </c>
      <c r="R300" s="13">
        <v>2.0</v>
      </c>
      <c r="S300" s="13">
        <v>2.0</v>
      </c>
    </row>
    <row r="301" ht="14.25" customHeight="1">
      <c r="A301" s="12">
        <v>33816.0</v>
      </c>
      <c r="B301" s="13">
        <f t="array" ref="B301">XLOOKUP(D301,'Analisis para entender satisfac'!$B$3:$B$22,'Analisis para entender satisfac'!$A$3:$A$22,)</f>
        <v>5</v>
      </c>
      <c r="C301" s="13" t="s">
        <v>82</v>
      </c>
      <c r="D301" s="13" t="s">
        <v>82</v>
      </c>
      <c r="E301" s="13" t="s">
        <v>48</v>
      </c>
      <c r="F301" s="13" t="s">
        <v>23</v>
      </c>
      <c r="G301" s="13">
        <v>5.0</v>
      </c>
      <c r="H301" s="13" t="s">
        <v>79</v>
      </c>
      <c r="I301" s="13" t="s">
        <v>43</v>
      </c>
      <c r="J301" s="13">
        <v>3.0</v>
      </c>
      <c r="K301" s="13" t="s">
        <v>46</v>
      </c>
      <c r="L301" s="13">
        <v>5.0</v>
      </c>
      <c r="M301" s="13" t="s">
        <v>60</v>
      </c>
      <c r="N301" s="13" t="s">
        <v>59</v>
      </c>
      <c r="O301" s="13" t="s">
        <v>29</v>
      </c>
      <c r="P301" s="13" t="s">
        <v>30</v>
      </c>
      <c r="Q301" s="13" t="s">
        <v>31</v>
      </c>
      <c r="R301" s="13">
        <v>2.0</v>
      </c>
      <c r="S301" s="13">
        <v>5.0</v>
      </c>
    </row>
    <row r="302" ht="14.25" customHeight="1">
      <c r="A302" s="12">
        <v>27427.0</v>
      </c>
      <c r="B302" s="13">
        <f t="array" ref="B302">XLOOKUP(D302,'Analisis para entender satisfac'!$B$3:$B$22,'Analisis para entender satisfac'!$A$3:$A$22,)</f>
        <v>2</v>
      </c>
      <c r="C302" s="13" t="s">
        <v>45</v>
      </c>
      <c r="D302" s="13" t="s">
        <v>45</v>
      </c>
      <c r="E302" s="13" t="s">
        <v>48</v>
      </c>
      <c r="F302" s="13" t="s">
        <v>23</v>
      </c>
      <c r="G302" s="13">
        <v>4.0</v>
      </c>
      <c r="H302" s="13" t="s">
        <v>49</v>
      </c>
      <c r="I302" s="13" t="s">
        <v>25</v>
      </c>
      <c r="J302" s="13">
        <v>5.0</v>
      </c>
      <c r="K302" s="14" t="s">
        <v>62</v>
      </c>
      <c r="L302" s="13">
        <v>4.0</v>
      </c>
      <c r="M302" s="13" t="s">
        <v>60</v>
      </c>
      <c r="N302" s="13" t="s">
        <v>59</v>
      </c>
      <c r="O302" s="13" t="s">
        <v>29</v>
      </c>
      <c r="P302" s="13" t="s">
        <v>30</v>
      </c>
      <c r="Q302" s="13" t="s">
        <v>31</v>
      </c>
      <c r="R302" s="13">
        <v>1.0</v>
      </c>
      <c r="S302" s="13">
        <v>4.0</v>
      </c>
    </row>
    <row r="303" ht="14.25" customHeight="1">
      <c r="A303" s="12">
        <v>30331.0</v>
      </c>
      <c r="B303" s="13">
        <f t="array" ref="B303">XLOOKUP(D303,'Analisis para entender satisfac'!$B$3:$B$22,'Analisis para entender satisfac'!$A$3:$A$22,)</f>
        <v>2</v>
      </c>
      <c r="C303" s="13" t="s">
        <v>67</v>
      </c>
      <c r="D303" s="13" t="s">
        <v>67</v>
      </c>
      <c r="E303" s="13" t="s">
        <v>48</v>
      </c>
      <c r="F303" s="13" t="s">
        <v>41</v>
      </c>
      <c r="G303" s="13">
        <v>3.0</v>
      </c>
      <c r="H303" s="13" t="s">
        <v>24</v>
      </c>
      <c r="I303" s="13" t="s">
        <v>83</v>
      </c>
      <c r="J303" s="13">
        <v>1.0</v>
      </c>
      <c r="K303" s="13" t="s">
        <v>69</v>
      </c>
      <c r="L303" s="13">
        <v>5.0</v>
      </c>
      <c r="M303" s="13" t="s">
        <v>36</v>
      </c>
      <c r="N303" s="13" t="s">
        <v>44</v>
      </c>
      <c r="O303" s="13" t="s">
        <v>29</v>
      </c>
      <c r="P303" s="13" t="s">
        <v>30</v>
      </c>
      <c r="Q303" s="13" t="s">
        <v>29</v>
      </c>
      <c r="R303" s="13">
        <v>1.0</v>
      </c>
      <c r="S303" s="13">
        <v>2.0</v>
      </c>
    </row>
    <row r="304" ht="14.25" customHeight="1">
      <c r="A304" s="12">
        <v>24530.0</v>
      </c>
      <c r="B304" s="13">
        <f t="array" ref="B304">XLOOKUP(D304,'Analisis para entender satisfac'!$B$3:$B$22,'Analisis para entender satisfac'!$A$3:$A$22,)</f>
        <v>6</v>
      </c>
      <c r="C304" s="13" t="s">
        <v>66</v>
      </c>
      <c r="D304" s="13" t="s">
        <v>66</v>
      </c>
      <c r="E304" s="13" t="s">
        <v>48</v>
      </c>
      <c r="F304" s="13" t="s">
        <v>23</v>
      </c>
      <c r="G304" s="13">
        <v>1.0</v>
      </c>
      <c r="H304" s="13" t="s">
        <v>24</v>
      </c>
      <c r="I304" s="13" t="s">
        <v>43</v>
      </c>
      <c r="J304" s="13">
        <v>4.0</v>
      </c>
      <c r="K304" s="13" t="s">
        <v>62</v>
      </c>
      <c r="L304" s="13">
        <v>5.0</v>
      </c>
      <c r="M304" s="14" t="s">
        <v>36</v>
      </c>
      <c r="N304" s="14" t="s">
        <v>37</v>
      </c>
      <c r="O304" s="13" t="s">
        <v>29</v>
      </c>
      <c r="P304" s="13" t="s">
        <v>30</v>
      </c>
      <c r="Q304" s="13" t="s">
        <v>31</v>
      </c>
      <c r="R304" s="13">
        <v>1.0</v>
      </c>
      <c r="S304" s="13">
        <v>5.0</v>
      </c>
    </row>
    <row r="305" ht="14.25" customHeight="1">
      <c r="A305" s="12">
        <v>25871.0</v>
      </c>
      <c r="B305" s="13">
        <f t="array" ref="B305">XLOOKUP(D305,'Analisis para entender satisfac'!$B$3:$B$22,'Analisis para entender satisfac'!$A$3:$A$22,)</f>
        <v>5</v>
      </c>
      <c r="C305" s="13" t="s">
        <v>61</v>
      </c>
      <c r="D305" s="13" t="s">
        <v>61</v>
      </c>
      <c r="E305" s="13" t="s">
        <v>22</v>
      </c>
      <c r="F305" s="13" t="s">
        <v>23</v>
      </c>
      <c r="G305" s="13">
        <v>3.0</v>
      </c>
      <c r="H305" s="13" t="s">
        <v>77</v>
      </c>
      <c r="I305" s="13" t="s">
        <v>83</v>
      </c>
      <c r="J305" s="13">
        <v>4.0</v>
      </c>
      <c r="K305" s="13" t="s">
        <v>71</v>
      </c>
      <c r="L305" s="13">
        <v>4.0</v>
      </c>
      <c r="M305" s="13" t="s">
        <v>56</v>
      </c>
      <c r="N305" s="14" t="s">
        <v>28</v>
      </c>
      <c r="O305" s="13" t="s">
        <v>29</v>
      </c>
      <c r="P305" s="13" t="s">
        <v>30</v>
      </c>
      <c r="Q305" s="13" t="s">
        <v>31</v>
      </c>
      <c r="R305" s="13">
        <v>2.0</v>
      </c>
      <c r="S305" s="13">
        <v>3.0</v>
      </c>
    </row>
    <row r="306" ht="14.25" customHeight="1">
      <c r="A306" s="12">
        <v>30480.0</v>
      </c>
      <c r="B306" s="13">
        <f t="array" ref="B306">XLOOKUP(D306,'Analisis para entender satisfac'!$B$3:$B$22,'Analisis para entender satisfac'!$A$3:$A$22,)</f>
        <v>4</v>
      </c>
      <c r="C306" s="13" t="s">
        <v>33</v>
      </c>
      <c r="D306" s="13" t="s">
        <v>33</v>
      </c>
      <c r="E306" s="13" t="s">
        <v>22</v>
      </c>
      <c r="F306" s="13" t="s">
        <v>41</v>
      </c>
      <c r="G306" s="13">
        <v>4.0</v>
      </c>
      <c r="H306" s="13" t="s">
        <v>49</v>
      </c>
      <c r="I306" s="13" t="s">
        <v>43</v>
      </c>
      <c r="J306" s="13">
        <v>2.0</v>
      </c>
      <c r="K306" s="14" t="s">
        <v>51</v>
      </c>
      <c r="L306" s="13">
        <v>5.0</v>
      </c>
      <c r="M306" s="13" t="s">
        <v>60</v>
      </c>
      <c r="N306" s="13" t="s">
        <v>28</v>
      </c>
      <c r="O306" s="13" t="s">
        <v>29</v>
      </c>
      <c r="P306" s="13" t="s">
        <v>30</v>
      </c>
      <c r="Q306" s="13" t="s">
        <v>29</v>
      </c>
      <c r="R306" s="13">
        <v>4.0</v>
      </c>
      <c r="S306" s="13">
        <v>5.0</v>
      </c>
    </row>
    <row r="307" ht="14.25" customHeight="1">
      <c r="A307" s="12">
        <v>27421.0</v>
      </c>
      <c r="B307" s="13">
        <f t="array" ref="B307">XLOOKUP(D307,'Analisis para entender satisfac'!$B$3:$B$22,'Analisis para entender satisfac'!$A$3:$A$22,)</f>
        <v>4</v>
      </c>
      <c r="C307" s="13" t="s">
        <v>63</v>
      </c>
      <c r="D307" s="13" t="s">
        <v>63</v>
      </c>
      <c r="E307" s="13" t="s">
        <v>48</v>
      </c>
      <c r="F307" s="13" t="s">
        <v>23</v>
      </c>
      <c r="G307" s="13">
        <v>4.0</v>
      </c>
      <c r="H307" s="13" t="s">
        <v>24</v>
      </c>
      <c r="I307" s="13" t="s">
        <v>83</v>
      </c>
      <c r="J307" s="13">
        <v>4.0</v>
      </c>
      <c r="K307" s="13" t="s">
        <v>46</v>
      </c>
      <c r="L307" s="13">
        <v>2.0</v>
      </c>
      <c r="M307" s="14" t="s">
        <v>36</v>
      </c>
      <c r="N307" s="14" t="s">
        <v>28</v>
      </c>
      <c r="O307" s="13" t="s">
        <v>29</v>
      </c>
      <c r="P307" s="13" t="s">
        <v>30</v>
      </c>
      <c r="Q307" s="13" t="s">
        <v>29</v>
      </c>
      <c r="R307" s="13">
        <v>3.0</v>
      </c>
      <c r="S307" s="13">
        <v>1.0</v>
      </c>
    </row>
    <row r="308" ht="14.25" customHeight="1">
      <c r="A308" s="12">
        <v>26214.0</v>
      </c>
      <c r="B308" s="13">
        <f t="array" ref="B308">XLOOKUP(D308,'Analisis para entender satisfac'!$B$3:$B$22,'Analisis para entender satisfac'!$A$3:$A$22,)</f>
        <v>4</v>
      </c>
      <c r="C308" s="13" t="s">
        <v>63</v>
      </c>
      <c r="D308" s="13" t="s">
        <v>63</v>
      </c>
      <c r="E308" s="13" t="s">
        <v>48</v>
      </c>
      <c r="F308" s="13" t="s">
        <v>23</v>
      </c>
      <c r="G308" s="13">
        <v>2.0</v>
      </c>
      <c r="H308" s="13" t="s">
        <v>50</v>
      </c>
      <c r="I308" s="14" t="s">
        <v>25</v>
      </c>
      <c r="J308" s="13">
        <v>2.0</v>
      </c>
      <c r="K308" s="14" t="s">
        <v>55</v>
      </c>
      <c r="L308" s="13">
        <v>4.0</v>
      </c>
      <c r="M308" s="13" t="s">
        <v>36</v>
      </c>
      <c r="N308" s="13" t="s">
        <v>28</v>
      </c>
      <c r="O308" s="13" t="s">
        <v>29</v>
      </c>
      <c r="P308" s="13" t="s">
        <v>30</v>
      </c>
      <c r="Q308" s="13" t="s">
        <v>31</v>
      </c>
      <c r="R308" s="13">
        <v>2.0</v>
      </c>
      <c r="S308" s="13">
        <v>1.0</v>
      </c>
    </row>
    <row r="309" ht="14.25" customHeight="1">
      <c r="A309" s="12">
        <v>24613.0</v>
      </c>
      <c r="B309" s="13">
        <f t="array" ref="B309">XLOOKUP(D309,'Analisis para entender satisfac'!$B$3:$B$22,'Analisis para entender satisfac'!$A$3:$A$22,)</f>
        <v>3</v>
      </c>
      <c r="C309" s="13" t="s">
        <v>76</v>
      </c>
      <c r="D309" s="13" t="s">
        <v>76</v>
      </c>
      <c r="E309" s="13" t="s">
        <v>48</v>
      </c>
      <c r="F309" s="13" t="s">
        <v>23</v>
      </c>
      <c r="G309" s="13">
        <v>3.0</v>
      </c>
      <c r="H309" s="13" t="s">
        <v>24</v>
      </c>
      <c r="I309" s="13" t="s">
        <v>43</v>
      </c>
      <c r="J309" s="13">
        <v>5.0</v>
      </c>
      <c r="K309" s="14" t="s">
        <v>55</v>
      </c>
      <c r="L309" s="13">
        <v>2.0</v>
      </c>
      <c r="M309" s="13" t="s">
        <v>60</v>
      </c>
      <c r="N309" s="13" t="s">
        <v>44</v>
      </c>
      <c r="O309" s="13" t="s">
        <v>29</v>
      </c>
      <c r="P309" s="13" t="s">
        <v>30</v>
      </c>
      <c r="Q309" s="13" t="s">
        <v>29</v>
      </c>
      <c r="R309" s="13">
        <v>2.0</v>
      </c>
      <c r="S309" s="13">
        <v>1.0</v>
      </c>
    </row>
    <row r="310" ht="14.25" customHeight="1">
      <c r="A310" s="12">
        <v>25380.0</v>
      </c>
      <c r="B310" s="13">
        <f t="array" ref="B310">XLOOKUP(D310,'Analisis para entender satisfac'!$B$3:$B$22,'Analisis para entender satisfac'!$A$3:$A$22,)</f>
        <v>1</v>
      </c>
      <c r="C310" s="13" t="s">
        <v>52</v>
      </c>
      <c r="D310" s="13" t="s">
        <v>52</v>
      </c>
      <c r="E310" s="13" t="s">
        <v>34</v>
      </c>
      <c r="F310" s="13" t="s">
        <v>23</v>
      </c>
      <c r="G310" s="13">
        <v>5.0</v>
      </c>
      <c r="H310" s="13" t="s">
        <v>49</v>
      </c>
      <c r="I310" s="13" t="s">
        <v>25</v>
      </c>
      <c r="J310" s="13">
        <v>4.0</v>
      </c>
      <c r="K310" s="13" t="s">
        <v>55</v>
      </c>
      <c r="L310" s="13">
        <v>3.0</v>
      </c>
      <c r="M310" s="13" t="s">
        <v>56</v>
      </c>
      <c r="N310" s="14" t="s">
        <v>28</v>
      </c>
      <c r="O310" s="13" t="s">
        <v>29</v>
      </c>
      <c r="P310" s="13" t="s">
        <v>29</v>
      </c>
      <c r="Q310" s="13" t="s">
        <v>31</v>
      </c>
      <c r="R310" s="13">
        <v>2.0</v>
      </c>
      <c r="S310" s="13">
        <v>5.0</v>
      </c>
    </row>
    <row r="311" ht="14.25" customHeight="1">
      <c r="A311" s="12">
        <v>28516.0</v>
      </c>
      <c r="B311" s="13">
        <f t="array" ref="B311">XLOOKUP(D311,'Analisis para entender satisfac'!$B$3:$B$22,'Analisis para entender satisfac'!$A$3:$A$22,)</f>
        <v>2</v>
      </c>
      <c r="C311" s="13" t="s">
        <v>67</v>
      </c>
      <c r="D311" s="13" t="s">
        <v>67</v>
      </c>
      <c r="E311" s="13" t="s">
        <v>34</v>
      </c>
      <c r="F311" s="13" t="s">
        <v>41</v>
      </c>
      <c r="G311" s="13">
        <v>5.0</v>
      </c>
      <c r="H311" s="13" t="s">
        <v>35</v>
      </c>
      <c r="I311" s="13" t="s">
        <v>43</v>
      </c>
      <c r="J311" s="13">
        <v>4.0</v>
      </c>
      <c r="K311" s="13" t="s">
        <v>58</v>
      </c>
      <c r="L311" s="13">
        <v>5.0</v>
      </c>
      <c r="M311" s="13" t="s">
        <v>27</v>
      </c>
      <c r="N311" s="13" t="s">
        <v>28</v>
      </c>
      <c r="O311" s="13" t="s">
        <v>29</v>
      </c>
      <c r="P311" s="13" t="s">
        <v>29</v>
      </c>
      <c r="Q311" s="13" t="s">
        <v>31</v>
      </c>
      <c r="R311" s="13">
        <v>1.0</v>
      </c>
      <c r="S311" s="13">
        <v>1.0</v>
      </c>
    </row>
    <row r="312" ht="14.25" customHeight="1">
      <c r="A312" s="12">
        <v>23096.0</v>
      </c>
      <c r="B312" s="13">
        <f t="array" ref="B312">XLOOKUP(D312,'Analisis para entender satisfac'!$B$3:$B$22,'Analisis para entender satisfac'!$A$3:$A$22,)</f>
        <v>5</v>
      </c>
      <c r="C312" s="13" t="s">
        <v>61</v>
      </c>
      <c r="D312" s="13" t="s">
        <v>61</v>
      </c>
      <c r="E312" s="13" t="s">
        <v>34</v>
      </c>
      <c r="F312" s="13" t="s">
        <v>23</v>
      </c>
      <c r="G312" s="13">
        <v>4.0</v>
      </c>
      <c r="H312" s="13" t="s">
        <v>54</v>
      </c>
      <c r="I312" s="13" t="s">
        <v>84</v>
      </c>
      <c r="J312" s="13">
        <v>5.0</v>
      </c>
      <c r="K312" s="14" t="s">
        <v>55</v>
      </c>
      <c r="L312" s="13">
        <v>4.0</v>
      </c>
      <c r="M312" s="14" t="s">
        <v>36</v>
      </c>
      <c r="N312" s="13" t="s">
        <v>59</v>
      </c>
      <c r="O312" s="13" t="s">
        <v>29</v>
      </c>
      <c r="P312" s="13" t="s">
        <v>29</v>
      </c>
      <c r="Q312" s="13" t="s">
        <v>31</v>
      </c>
      <c r="R312" s="13">
        <v>1.0</v>
      </c>
      <c r="S312" s="13">
        <v>5.0</v>
      </c>
    </row>
    <row r="313" ht="14.25" customHeight="1">
      <c r="A313" s="12">
        <v>35135.0</v>
      </c>
      <c r="B313" s="13">
        <f t="array" ref="B313">XLOOKUP(D313,'Analisis para entender satisfac'!$B$3:$B$22,'Analisis para entender satisfac'!$A$3:$A$22,)</f>
        <v>4</v>
      </c>
      <c r="C313" s="13" t="s">
        <v>33</v>
      </c>
      <c r="D313" s="13" t="s">
        <v>33</v>
      </c>
      <c r="E313" s="13" t="s">
        <v>22</v>
      </c>
      <c r="F313" s="13" t="s">
        <v>41</v>
      </c>
      <c r="G313" s="13">
        <v>5.0</v>
      </c>
      <c r="H313" s="13" t="s">
        <v>79</v>
      </c>
      <c r="I313" s="13" t="s">
        <v>84</v>
      </c>
      <c r="J313" s="13">
        <v>2.0</v>
      </c>
      <c r="K313" s="13" t="s">
        <v>26</v>
      </c>
      <c r="L313" s="13">
        <v>4.0</v>
      </c>
      <c r="M313" s="13" t="s">
        <v>27</v>
      </c>
      <c r="N313" s="13" t="s">
        <v>59</v>
      </c>
      <c r="O313" s="13" t="s">
        <v>29</v>
      </c>
      <c r="P313" s="13" t="s">
        <v>30</v>
      </c>
      <c r="Q313" s="13" t="s">
        <v>29</v>
      </c>
      <c r="R313" s="13">
        <v>1.0</v>
      </c>
      <c r="S313" s="13">
        <v>2.0</v>
      </c>
    </row>
    <row r="314" ht="14.25" customHeight="1">
      <c r="A314" s="12">
        <v>27131.0</v>
      </c>
      <c r="B314" s="13">
        <f t="array" ref="B314">XLOOKUP(D314,'Analisis para entender satisfac'!$B$3:$B$22,'Analisis para entender satisfac'!$A$3:$A$22,)</f>
        <v>4</v>
      </c>
      <c r="C314" s="13" t="s">
        <v>80</v>
      </c>
      <c r="D314" s="13" t="s">
        <v>80</v>
      </c>
      <c r="E314" s="13" t="s">
        <v>48</v>
      </c>
      <c r="F314" s="13" t="s">
        <v>23</v>
      </c>
      <c r="G314" s="13">
        <v>5.0</v>
      </c>
      <c r="H314" s="13" t="s">
        <v>49</v>
      </c>
      <c r="I314" s="13" t="s">
        <v>84</v>
      </c>
      <c r="J314" s="13">
        <v>3.0</v>
      </c>
      <c r="K314" s="13" t="s">
        <v>74</v>
      </c>
      <c r="L314" s="13">
        <v>4.0</v>
      </c>
      <c r="M314" s="13" t="s">
        <v>60</v>
      </c>
      <c r="N314" s="13" t="s">
        <v>44</v>
      </c>
      <c r="O314" s="13" t="s">
        <v>30</v>
      </c>
      <c r="P314" s="13" t="s">
        <v>30</v>
      </c>
      <c r="Q314" s="13" t="s">
        <v>29</v>
      </c>
      <c r="R314" s="13">
        <v>2.0</v>
      </c>
      <c r="S314" s="13">
        <v>1.0</v>
      </c>
    </row>
    <row r="315" ht="14.25" customHeight="1">
      <c r="A315" s="12">
        <v>28473.0</v>
      </c>
      <c r="B315" s="13">
        <f t="array" ref="B315">XLOOKUP(D315,'Analisis para entender satisfac'!$B$3:$B$22,'Analisis para entender satisfac'!$A$3:$A$22,)</f>
        <v>2</v>
      </c>
      <c r="C315" s="13" t="s">
        <v>67</v>
      </c>
      <c r="D315" s="13" t="s">
        <v>67</v>
      </c>
      <c r="E315" s="13" t="s">
        <v>48</v>
      </c>
      <c r="F315" s="13" t="s">
        <v>41</v>
      </c>
      <c r="G315" s="13">
        <v>4.0</v>
      </c>
      <c r="H315" s="13" t="s">
        <v>73</v>
      </c>
      <c r="I315" s="13" t="s">
        <v>43</v>
      </c>
      <c r="J315" s="13">
        <v>2.0</v>
      </c>
      <c r="K315" s="13" t="s">
        <v>46</v>
      </c>
      <c r="L315" s="13">
        <v>4.0</v>
      </c>
      <c r="M315" s="13" t="s">
        <v>60</v>
      </c>
      <c r="N315" s="13" t="s">
        <v>28</v>
      </c>
      <c r="O315" s="13" t="s">
        <v>29</v>
      </c>
      <c r="P315" s="13" t="s">
        <v>30</v>
      </c>
      <c r="Q315" s="13" t="s">
        <v>31</v>
      </c>
      <c r="R315" s="13">
        <v>1.0</v>
      </c>
      <c r="S315" s="13">
        <v>5.0</v>
      </c>
    </row>
    <row r="316" ht="14.25" customHeight="1">
      <c r="A316" s="12">
        <v>30303.0</v>
      </c>
      <c r="B316" s="13">
        <f t="array" ref="B316">XLOOKUP(D316,'Analisis para entender satisfac'!$B$3:$B$22,'Analisis para entender satisfac'!$A$3:$A$22,)</f>
        <v>5</v>
      </c>
      <c r="C316" s="13" t="s">
        <v>70</v>
      </c>
      <c r="D316" s="13" t="s">
        <v>70</v>
      </c>
      <c r="E316" s="13" t="s">
        <v>22</v>
      </c>
      <c r="F316" s="13" t="s">
        <v>41</v>
      </c>
      <c r="G316" s="13">
        <v>2.0</v>
      </c>
      <c r="H316" s="13" t="s">
        <v>77</v>
      </c>
      <c r="I316" s="14" t="s">
        <v>25</v>
      </c>
      <c r="J316" s="13">
        <v>1.0</v>
      </c>
      <c r="K316" s="13" t="s">
        <v>55</v>
      </c>
      <c r="L316" s="13">
        <v>3.0</v>
      </c>
      <c r="M316" s="13" t="s">
        <v>60</v>
      </c>
      <c r="N316" s="13" t="s">
        <v>59</v>
      </c>
      <c r="O316" s="13" t="s">
        <v>29</v>
      </c>
      <c r="P316" s="13" t="s">
        <v>29</v>
      </c>
      <c r="Q316" s="13" t="s">
        <v>31</v>
      </c>
      <c r="R316" s="13">
        <v>2.0</v>
      </c>
      <c r="S316" s="13">
        <v>3.0</v>
      </c>
    </row>
    <row r="317" ht="14.25" customHeight="1">
      <c r="A317" s="12">
        <v>23512.0</v>
      </c>
      <c r="B317" s="13">
        <f t="array" ref="B317">XLOOKUP(D317,'Analisis para entender satisfac'!$B$3:$B$22,'Analisis para entender satisfac'!$A$3:$A$22,)</f>
        <v>1</v>
      </c>
      <c r="C317" s="13" t="s">
        <v>39</v>
      </c>
      <c r="D317" s="13" t="s">
        <v>39</v>
      </c>
      <c r="E317" s="13" t="s">
        <v>34</v>
      </c>
      <c r="F317" s="13" t="s">
        <v>23</v>
      </c>
      <c r="G317" s="13">
        <v>1.0</v>
      </c>
      <c r="H317" s="13" t="s">
        <v>24</v>
      </c>
      <c r="I317" s="13" t="s">
        <v>25</v>
      </c>
      <c r="J317" s="13">
        <v>5.0</v>
      </c>
      <c r="K317" s="13" t="s">
        <v>55</v>
      </c>
      <c r="L317" s="13">
        <v>4.0</v>
      </c>
      <c r="M317" s="13" t="s">
        <v>27</v>
      </c>
      <c r="N317" s="14" t="s">
        <v>28</v>
      </c>
      <c r="O317" s="13" t="s">
        <v>29</v>
      </c>
      <c r="P317" s="13" t="s">
        <v>30</v>
      </c>
      <c r="Q317" s="13" t="s">
        <v>31</v>
      </c>
      <c r="R317" s="13">
        <v>2.0</v>
      </c>
      <c r="S317" s="13">
        <v>5.0</v>
      </c>
    </row>
    <row r="318" ht="14.25" customHeight="1">
      <c r="A318" s="12">
        <v>20197.0</v>
      </c>
      <c r="B318" s="13">
        <f t="array" ref="B318">XLOOKUP(D318,'Analisis para entender satisfac'!$B$3:$B$22,'Analisis para entender satisfac'!$A$3:$A$22,)</f>
        <v>6</v>
      </c>
      <c r="C318" s="13" t="s">
        <v>32</v>
      </c>
      <c r="D318" s="13" t="s">
        <v>57</v>
      </c>
      <c r="E318" s="13" t="s">
        <v>48</v>
      </c>
      <c r="F318" s="13" t="s">
        <v>41</v>
      </c>
      <c r="G318" s="13">
        <v>4.0</v>
      </c>
      <c r="H318" s="13" t="s">
        <v>24</v>
      </c>
      <c r="I318" s="14" t="s">
        <v>25</v>
      </c>
      <c r="J318" s="13">
        <v>2.0</v>
      </c>
      <c r="K318" s="13" t="s">
        <v>51</v>
      </c>
      <c r="L318" s="13">
        <v>4.0</v>
      </c>
      <c r="M318" s="13" t="s">
        <v>56</v>
      </c>
      <c r="N318" s="13" t="s">
        <v>44</v>
      </c>
      <c r="O318" s="13" t="s">
        <v>29</v>
      </c>
      <c r="P318" s="13" t="s">
        <v>29</v>
      </c>
      <c r="Q318" s="13" t="s">
        <v>29</v>
      </c>
      <c r="R318" s="13">
        <v>2.0</v>
      </c>
      <c r="S318" s="13">
        <v>5.0</v>
      </c>
    </row>
    <row r="319" ht="14.25" customHeight="1">
      <c r="A319" s="12">
        <v>34864.0</v>
      </c>
      <c r="B319" s="13">
        <f t="array" ref="B319">XLOOKUP(D319,'Analisis para entender satisfac'!$B$3:$B$22,'Analisis para entender satisfac'!$A$3:$A$22,)</f>
        <v>6</v>
      </c>
      <c r="C319" s="13" t="s">
        <v>32</v>
      </c>
      <c r="D319" s="13" t="s">
        <v>57</v>
      </c>
      <c r="E319" s="13" t="s">
        <v>34</v>
      </c>
      <c r="F319" s="13" t="s">
        <v>41</v>
      </c>
      <c r="G319" s="13">
        <v>1.0</v>
      </c>
      <c r="H319" s="13" t="s">
        <v>24</v>
      </c>
      <c r="I319" s="13" t="s">
        <v>43</v>
      </c>
      <c r="J319" s="13">
        <v>1.0</v>
      </c>
      <c r="K319" s="13" t="s">
        <v>69</v>
      </c>
      <c r="L319" s="13">
        <v>1.0</v>
      </c>
      <c r="M319" s="14" t="s">
        <v>36</v>
      </c>
      <c r="N319" s="13" t="s">
        <v>37</v>
      </c>
      <c r="O319" s="13" t="s">
        <v>29</v>
      </c>
      <c r="P319" s="13" t="s">
        <v>29</v>
      </c>
      <c r="Q319" s="13" t="s">
        <v>29</v>
      </c>
      <c r="R319" s="13">
        <v>3.0</v>
      </c>
      <c r="S319" s="13">
        <v>4.0</v>
      </c>
    </row>
    <row r="320" ht="14.25" customHeight="1">
      <c r="A320" s="12">
        <v>27163.0</v>
      </c>
      <c r="B320" s="13">
        <f t="array" ref="B320">XLOOKUP(D320,'Analisis para entender satisfac'!$B$3:$B$22,'Analisis para entender satisfac'!$A$3:$A$22,)</f>
        <v>1</v>
      </c>
      <c r="C320" s="13" t="s">
        <v>39</v>
      </c>
      <c r="D320" s="13" t="s">
        <v>39</v>
      </c>
      <c r="E320" s="13" t="s">
        <v>40</v>
      </c>
      <c r="F320" s="13" t="s">
        <v>23</v>
      </c>
      <c r="G320" s="13">
        <v>1.0</v>
      </c>
      <c r="H320" s="13" t="s">
        <v>49</v>
      </c>
      <c r="I320" s="14" t="s">
        <v>25</v>
      </c>
      <c r="J320" s="13">
        <v>5.0</v>
      </c>
      <c r="K320" s="13" t="s">
        <v>62</v>
      </c>
      <c r="L320" s="13">
        <v>2.0</v>
      </c>
      <c r="M320" s="14" t="s">
        <v>36</v>
      </c>
      <c r="N320" s="13" t="s">
        <v>44</v>
      </c>
      <c r="O320" s="13" t="s">
        <v>29</v>
      </c>
      <c r="P320" s="13" t="s">
        <v>29</v>
      </c>
      <c r="Q320" s="13" t="s">
        <v>31</v>
      </c>
      <c r="R320" s="13">
        <v>2.0</v>
      </c>
      <c r="S320" s="13">
        <v>3.0</v>
      </c>
    </row>
    <row r="321" ht="14.25" customHeight="1">
      <c r="A321" s="12">
        <v>19303.0</v>
      </c>
      <c r="B321" s="13">
        <f t="array" ref="B321">XLOOKUP(D321,'Analisis para entender satisfac'!$B$3:$B$22,'Analisis para entender satisfac'!$A$3:$A$22,)</f>
        <v>5</v>
      </c>
      <c r="C321" s="13" t="s">
        <v>61</v>
      </c>
      <c r="D321" s="13" t="s">
        <v>61</v>
      </c>
      <c r="E321" s="13" t="s">
        <v>22</v>
      </c>
      <c r="F321" s="13" t="s">
        <v>23</v>
      </c>
      <c r="G321" s="13">
        <v>5.0</v>
      </c>
      <c r="H321" s="13" t="s">
        <v>54</v>
      </c>
      <c r="I321" s="13" t="s">
        <v>25</v>
      </c>
      <c r="J321" s="13">
        <v>4.0</v>
      </c>
      <c r="K321" s="13" t="s">
        <v>69</v>
      </c>
      <c r="L321" s="13">
        <v>4.0</v>
      </c>
      <c r="M321" s="13" t="s">
        <v>27</v>
      </c>
      <c r="N321" s="13" t="s">
        <v>44</v>
      </c>
      <c r="O321" s="13" t="s">
        <v>29</v>
      </c>
      <c r="P321" s="13" t="s">
        <v>30</v>
      </c>
      <c r="Q321" s="13" t="s">
        <v>31</v>
      </c>
      <c r="R321" s="13">
        <v>2.0</v>
      </c>
      <c r="S321" s="13">
        <v>4.0</v>
      </c>
    </row>
    <row r="322" ht="14.25" customHeight="1">
      <c r="A322" s="12">
        <v>23837.0</v>
      </c>
      <c r="B322" s="13">
        <f t="array" ref="B322">XLOOKUP(D322,'Analisis para entender satisfac'!$B$3:$B$22,'Analisis para entender satisfac'!$A$3:$A$22,)</f>
        <v>5</v>
      </c>
      <c r="C322" s="13" t="s">
        <v>78</v>
      </c>
      <c r="D322" s="13" t="s">
        <v>78</v>
      </c>
      <c r="E322" s="13" t="s">
        <v>48</v>
      </c>
      <c r="F322" s="13" t="s">
        <v>23</v>
      </c>
      <c r="G322" s="13">
        <v>5.0</v>
      </c>
      <c r="H322" s="13" t="s">
        <v>49</v>
      </c>
      <c r="I322" s="13" t="s">
        <v>83</v>
      </c>
      <c r="J322" s="13">
        <v>4.0</v>
      </c>
      <c r="K322" s="13" t="s">
        <v>46</v>
      </c>
      <c r="L322" s="13">
        <v>4.0</v>
      </c>
      <c r="M322" s="13" t="s">
        <v>60</v>
      </c>
      <c r="N322" s="13" t="s">
        <v>44</v>
      </c>
      <c r="O322" s="13" t="s">
        <v>29</v>
      </c>
      <c r="P322" s="13" t="s">
        <v>30</v>
      </c>
      <c r="Q322" s="13" t="s">
        <v>29</v>
      </c>
      <c r="R322" s="13">
        <v>1.0</v>
      </c>
      <c r="S322" s="13">
        <v>2.0</v>
      </c>
    </row>
    <row r="323" ht="14.25" customHeight="1">
      <c r="A323" s="12">
        <v>29928.0</v>
      </c>
      <c r="B323" s="13">
        <f t="array" ref="B323">XLOOKUP(D323,'Analisis para entender satisfac'!$B$3:$B$22,'Analisis para entender satisfac'!$A$3:$A$22,)</f>
        <v>4</v>
      </c>
      <c r="C323" s="13" t="s">
        <v>33</v>
      </c>
      <c r="D323" s="13" t="s">
        <v>33</v>
      </c>
      <c r="E323" s="13" t="s">
        <v>22</v>
      </c>
      <c r="F323" s="13" t="s">
        <v>41</v>
      </c>
      <c r="G323" s="13">
        <v>5.0</v>
      </c>
      <c r="H323" s="13" t="s">
        <v>35</v>
      </c>
      <c r="I323" s="13" t="s">
        <v>84</v>
      </c>
      <c r="J323" s="13">
        <v>3.0</v>
      </c>
      <c r="K323" s="14" t="s">
        <v>51</v>
      </c>
      <c r="L323" s="13">
        <v>5.0</v>
      </c>
      <c r="M323" s="14" t="s">
        <v>36</v>
      </c>
      <c r="N323" s="13" t="s">
        <v>28</v>
      </c>
      <c r="O323" s="13" t="s">
        <v>29</v>
      </c>
      <c r="P323" s="13" t="s">
        <v>29</v>
      </c>
      <c r="Q323" s="13" t="s">
        <v>31</v>
      </c>
      <c r="R323" s="13">
        <v>4.0</v>
      </c>
      <c r="S323" s="13">
        <v>4.0</v>
      </c>
    </row>
    <row r="324" ht="14.25" customHeight="1">
      <c r="A324" s="12">
        <v>37438.0</v>
      </c>
      <c r="B324" s="13">
        <f t="array" ref="B324">XLOOKUP(D324,'Analisis para entender satisfac'!$B$3:$B$22,'Analisis para entender satisfac'!$A$3:$A$22,)</f>
        <v>4</v>
      </c>
      <c r="C324" s="13" t="s">
        <v>80</v>
      </c>
      <c r="D324" s="13" t="s">
        <v>80</v>
      </c>
      <c r="E324" s="13" t="s">
        <v>48</v>
      </c>
      <c r="F324" s="13" t="s">
        <v>23</v>
      </c>
      <c r="G324" s="13">
        <v>5.0</v>
      </c>
      <c r="H324" s="13" t="s">
        <v>49</v>
      </c>
      <c r="I324" s="13" t="s">
        <v>43</v>
      </c>
      <c r="J324" s="13">
        <v>4.0</v>
      </c>
      <c r="K324" s="13" t="s">
        <v>71</v>
      </c>
      <c r="L324" s="13">
        <v>4.0</v>
      </c>
      <c r="M324" s="13" t="s">
        <v>36</v>
      </c>
      <c r="N324" s="13" t="s">
        <v>59</v>
      </c>
      <c r="O324" s="13" t="s">
        <v>29</v>
      </c>
      <c r="P324" s="13" t="s">
        <v>30</v>
      </c>
      <c r="Q324" s="13" t="s">
        <v>31</v>
      </c>
      <c r="R324" s="13">
        <v>4.0</v>
      </c>
      <c r="S324" s="13">
        <v>5.0</v>
      </c>
    </row>
    <row r="325" ht="14.25" customHeight="1">
      <c r="A325" s="12">
        <v>35246.0</v>
      </c>
      <c r="B325" s="13">
        <f t="array" ref="B325">XLOOKUP(D325,'Analisis para entender satisfac'!$B$3:$B$22,'Analisis para entender satisfac'!$A$3:$A$22,)</f>
        <v>6</v>
      </c>
      <c r="C325" s="13" t="s">
        <v>32</v>
      </c>
      <c r="D325" s="13" t="s">
        <v>57</v>
      </c>
      <c r="E325" s="13" t="s">
        <v>34</v>
      </c>
      <c r="F325" s="13" t="s">
        <v>41</v>
      </c>
      <c r="G325" s="13">
        <v>4.0</v>
      </c>
      <c r="H325" s="13" t="s">
        <v>42</v>
      </c>
      <c r="I325" s="13" t="s">
        <v>43</v>
      </c>
      <c r="J325" s="13">
        <v>5.0</v>
      </c>
      <c r="K325" s="13" t="s">
        <v>51</v>
      </c>
      <c r="L325" s="13">
        <v>5.0</v>
      </c>
      <c r="M325" s="13" t="s">
        <v>36</v>
      </c>
      <c r="N325" s="13" t="s">
        <v>28</v>
      </c>
      <c r="O325" s="13" t="s">
        <v>29</v>
      </c>
      <c r="P325" s="13" t="s">
        <v>29</v>
      </c>
      <c r="Q325" s="13" t="s">
        <v>31</v>
      </c>
      <c r="R325" s="13">
        <v>1.0</v>
      </c>
      <c r="S325" s="13">
        <v>2.0</v>
      </c>
    </row>
    <row r="326" ht="14.25" customHeight="1">
      <c r="A326" s="12">
        <v>33526.0</v>
      </c>
      <c r="B326" s="13">
        <f t="array" ref="B326">XLOOKUP(D326,'Analisis para entender satisfac'!$B$3:$B$22,'Analisis para entender satisfac'!$A$3:$A$22,)</f>
        <v>4</v>
      </c>
      <c r="C326" s="13" t="s">
        <v>63</v>
      </c>
      <c r="D326" s="13" t="s">
        <v>63</v>
      </c>
      <c r="E326" s="13" t="s">
        <v>22</v>
      </c>
      <c r="F326" s="13" t="s">
        <v>23</v>
      </c>
      <c r="G326" s="13">
        <v>4.0</v>
      </c>
      <c r="H326" s="13" t="s">
        <v>50</v>
      </c>
      <c r="I326" s="13" t="s">
        <v>43</v>
      </c>
      <c r="J326" s="13">
        <v>3.0</v>
      </c>
      <c r="K326" s="13" t="s">
        <v>46</v>
      </c>
      <c r="L326" s="13">
        <v>5.0</v>
      </c>
      <c r="M326" s="13" t="s">
        <v>27</v>
      </c>
      <c r="N326" s="13" t="s">
        <v>28</v>
      </c>
      <c r="O326" s="13" t="s">
        <v>30</v>
      </c>
      <c r="P326" s="13" t="s">
        <v>30</v>
      </c>
      <c r="Q326" s="13" t="s">
        <v>31</v>
      </c>
      <c r="R326" s="13">
        <v>2.0</v>
      </c>
      <c r="S326" s="13">
        <v>1.0</v>
      </c>
    </row>
    <row r="327" ht="14.25" customHeight="1">
      <c r="A327" s="12">
        <v>30808.0</v>
      </c>
      <c r="B327" s="13">
        <f t="array" ref="B327">XLOOKUP(D327,'Analisis para entender satisfac'!$B$3:$B$22,'Analisis para entender satisfac'!$A$3:$A$22,)</f>
        <v>4</v>
      </c>
      <c r="C327" s="13" t="s">
        <v>21</v>
      </c>
      <c r="D327" s="13" t="s">
        <v>21</v>
      </c>
      <c r="E327" s="13" t="s">
        <v>22</v>
      </c>
      <c r="F327" s="13" t="s">
        <v>23</v>
      </c>
      <c r="G327" s="13">
        <v>2.0</v>
      </c>
      <c r="H327" s="13" t="s">
        <v>54</v>
      </c>
      <c r="I327" s="13" t="s">
        <v>84</v>
      </c>
      <c r="J327" s="13">
        <v>2.0</v>
      </c>
      <c r="K327" s="13" t="s">
        <v>71</v>
      </c>
      <c r="L327" s="13">
        <v>5.0</v>
      </c>
      <c r="M327" s="13" t="s">
        <v>36</v>
      </c>
      <c r="N327" s="13" t="s">
        <v>28</v>
      </c>
      <c r="O327" s="13" t="s">
        <v>29</v>
      </c>
      <c r="P327" s="13" t="s">
        <v>30</v>
      </c>
      <c r="Q327" s="13" t="s">
        <v>29</v>
      </c>
      <c r="R327" s="13">
        <v>1.0</v>
      </c>
      <c r="S327" s="13">
        <v>3.0</v>
      </c>
    </row>
    <row r="328" ht="14.25" customHeight="1">
      <c r="A328" s="12">
        <v>25947.0</v>
      </c>
      <c r="B328" s="13">
        <f t="array" ref="B328">XLOOKUP(D328,'Analisis para entender satisfac'!$B$3:$B$22,'Analisis para entender satisfac'!$A$3:$A$22,)</f>
        <v>4</v>
      </c>
      <c r="C328" s="13" t="s">
        <v>33</v>
      </c>
      <c r="D328" s="13" t="s">
        <v>33</v>
      </c>
      <c r="E328" s="13" t="s">
        <v>22</v>
      </c>
      <c r="F328" s="13" t="s">
        <v>41</v>
      </c>
      <c r="G328" s="13">
        <v>4.0</v>
      </c>
      <c r="H328" s="13" t="s">
        <v>64</v>
      </c>
      <c r="I328" s="13" t="s">
        <v>84</v>
      </c>
      <c r="J328" s="13">
        <v>1.0</v>
      </c>
      <c r="K328" s="14" t="s">
        <v>62</v>
      </c>
      <c r="L328" s="13">
        <v>5.0</v>
      </c>
      <c r="M328" s="13" t="s">
        <v>60</v>
      </c>
      <c r="N328" s="13" t="s">
        <v>37</v>
      </c>
      <c r="O328" s="13" t="s">
        <v>29</v>
      </c>
      <c r="P328" s="13" t="s">
        <v>29</v>
      </c>
      <c r="Q328" s="13" t="s">
        <v>29</v>
      </c>
      <c r="R328" s="13">
        <v>1.0</v>
      </c>
      <c r="S328" s="13">
        <v>1.0</v>
      </c>
    </row>
    <row r="329" ht="14.25" customHeight="1">
      <c r="A329" s="12">
        <v>26851.0</v>
      </c>
      <c r="B329" s="13">
        <f t="array" ref="B329">XLOOKUP(D329,'Analisis para entender satisfac'!$B$3:$B$22,'Analisis para entender satisfac'!$A$3:$A$22,)</f>
        <v>4</v>
      </c>
      <c r="C329" s="13" t="s">
        <v>21</v>
      </c>
      <c r="D329" s="13" t="s">
        <v>21</v>
      </c>
      <c r="E329" s="13" t="s">
        <v>22</v>
      </c>
      <c r="F329" s="13" t="s">
        <v>23</v>
      </c>
      <c r="G329" s="13">
        <v>2.0</v>
      </c>
      <c r="H329" s="13" t="s">
        <v>73</v>
      </c>
      <c r="I329" s="13" t="s">
        <v>84</v>
      </c>
      <c r="J329" s="13">
        <v>5.0</v>
      </c>
      <c r="K329" s="13" t="s">
        <v>55</v>
      </c>
      <c r="L329" s="13">
        <v>5.0</v>
      </c>
      <c r="M329" s="13" t="s">
        <v>60</v>
      </c>
      <c r="N329" s="13" t="s">
        <v>28</v>
      </c>
      <c r="O329" s="13" t="s">
        <v>29</v>
      </c>
      <c r="P329" s="13" t="s">
        <v>30</v>
      </c>
      <c r="Q329" s="13" t="s">
        <v>31</v>
      </c>
      <c r="R329" s="13">
        <v>1.0</v>
      </c>
      <c r="S329" s="13">
        <v>5.0</v>
      </c>
    </row>
    <row r="330" ht="14.25" customHeight="1">
      <c r="A330" s="12">
        <v>18272.0</v>
      </c>
      <c r="B330" s="13">
        <f t="array" ref="B330">XLOOKUP(D330,'Analisis para entender satisfac'!$B$3:$B$22,'Analisis para entender satisfac'!$A$3:$A$22,)</f>
        <v>1</v>
      </c>
      <c r="C330" s="13" t="s">
        <v>52</v>
      </c>
      <c r="D330" s="13" t="s">
        <v>39</v>
      </c>
      <c r="E330" s="13" t="s">
        <v>40</v>
      </c>
      <c r="F330" s="13" t="s">
        <v>23</v>
      </c>
      <c r="G330" s="13">
        <v>5.0</v>
      </c>
      <c r="H330" s="13" t="s">
        <v>54</v>
      </c>
      <c r="I330" s="13" t="s">
        <v>25</v>
      </c>
      <c r="J330" s="13">
        <v>5.0</v>
      </c>
      <c r="K330" s="13" t="s">
        <v>62</v>
      </c>
      <c r="L330" s="13">
        <v>4.0</v>
      </c>
      <c r="M330" s="14" t="s">
        <v>36</v>
      </c>
      <c r="N330" s="14" t="s">
        <v>28</v>
      </c>
      <c r="O330" s="13" t="s">
        <v>29</v>
      </c>
      <c r="P330" s="13" t="s">
        <v>29</v>
      </c>
      <c r="Q330" s="13" t="s">
        <v>31</v>
      </c>
      <c r="R330" s="13">
        <v>2.0</v>
      </c>
      <c r="S330" s="13">
        <v>5.0</v>
      </c>
    </row>
    <row r="331" ht="14.25" customHeight="1">
      <c r="A331" s="12"/>
    </row>
    <row r="332" ht="14.25" customHeight="1">
      <c r="A332" s="12"/>
    </row>
    <row r="333" ht="14.25" customHeight="1">
      <c r="A333" s="12"/>
    </row>
    <row r="334" ht="14.25" customHeight="1">
      <c r="A334" s="12"/>
    </row>
    <row r="335" ht="14.25" customHeight="1">
      <c r="A335" s="12"/>
    </row>
    <row r="336" ht="14.25" customHeight="1">
      <c r="A336" s="12"/>
    </row>
    <row r="337" ht="14.25" customHeight="1">
      <c r="A337" s="12"/>
    </row>
    <row r="338" ht="14.25" customHeight="1">
      <c r="A338" s="12"/>
    </row>
    <row r="339" ht="14.25" customHeight="1">
      <c r="A339" s="12"/>
    </row>
    <row r="340" ht="14.25" customHeight="1">
      <c r="A340" s="12"/>
    </row>
    <row r="341" ht="14.25" customHeight="1">
      <c r="A341" s="12"/>
    </row>
    <row r="342" ht="14.25" customHeight="1">
      <c r="A342" s="12"/>
    </row>
    <row r="343" ht="14.25" customHeight="1">
      <c r="A343" s="12"/>
    </row>
    <row r="344" ht="14.25" customHeight="1">
      <c r="A344" s="12"/>
    </row>
    <row r="345" ht="14.25" customHeight="1">
      <c r="A345" s="12"/>
    </row>
    <row r="346" ht="14.25" customHeight="1">
      <c r="A346" s="12"/>
    </row>
    <row r="347" ht="14.25" customHeight="1">
      <c r="A347" s="12"/>
    </row>
    <row r="348" ht="14.25" customHeight="1">
      <c r="A348" s="12"/>
    </row>
    <row r="349" ht="14.25" customHeight="1">
      <c r="A349" s="12"/>
    </row>
    <row r="350" ht="14.25" customHeight="1">
      <c r="A350" s="12"/>
    </row>
    <row r="351" ht="14.25" customHeight="1">
      <c r="A351" s="12"/>
    </row>
    <row r="352" ht="14.25" customHeight="1">
      <c r="A352" s="12"/>
    </row>
    <row r="353" ht="14.25" customHeight="1">
      <c r="A353" s="12"/>
    </row>
    <row r="354" ht="14.25" customHeight="1">
      <c r="A354" s="12"/>
    </row>
    <row r="355" ht="14.25" customHeight="1">
      <c r="A355" s="12"/>
    </row>
    <row r="356" ht="14.25" customHeight="1">
      <c r="A356" s="12"/>
    </row>
    <row r="357" ht="14.25" customHeight="1">
      <c r="A357" s="12"/>
    </row>
    <row r="358" ht="14.25" customHeight="1">
      <c r="A358" s="12"/>
    </row>
    <row r="359" ht="14.25" customHeight="1">
      <c r="A359" s="12"/>
    </row>
    <row r="360" ht="14.25" customHeight="1">
      <c r="A360" s="12"/>
    </row>
    <row r="361" ht="14.25" customHeight="1">
      <c r="A361" s="12"/>
    </row>
    <row r="362" ht="14.25" customHeight="1">
      <c r="A362" s="12"/>
    </row>
    <row r="363" ht="14.25" customHeight="1">
      <c r="A363" s="12"/>
    </row>
    <row r="364" ht="14.25" customHeight="1">
      <c r="A364" s="12"/>
    </row>
    <row r="365" ht="14.25" customHeight="1">
      <c r="A365" s="12"/>
    </row>
    <row r="366" ht="14.25" customHeight="1">
      <c r="A366" s="12"/>
    </row>
    <row r="367" ht="14.25" customHeight="1">
      <c r="A367" s="12"/>
    </row>
    <row r="368" ht="14.25" customHeight="1">
      <c r="A368" s="12"/>
    </row>
    <row r="369" ht="14.25" customHeight="1">
      <c r="A369" s="12"/>
    </row>
    <row r="370" ht="14.25" customHeight="1">
      <c r="A370" s="12"/>
    </row>
    <row r="371" ht="14.25" customHeight="1">
      <c r="A371" s="12"/>
    </row>
    <row r="372" ht="14.25" customHeight="1">
      <c r="A372" s="12"/>
    </row>
    <row r="373" ht="14.25" customHeight="1">
      <c r="A373" s="12"/>
    </row>
    <row r="374" ht="14.25" customHeight="1">
      <c r="A374" s="12"/>
    </row>
    <row r="375" ht="14.25" customHeight="1">
      <c r="A375" s="12"/>
    </row>
    <row r="376" ht="14.25" customHeight="1">
      <c r="A376" s="12"/>
    </row>
    <row r="377" ht="14.25" customHeight="1">
      <c r="A377" s="12"/>
    </row>
    <row r="378" ht="14.25" customHeight="1">
      <c r="A378" s="12"/>
    </row>
    <row r="379" ht="14.25" customHeight="1">
      <c r="A379" s="12"/>
    </row>
    <row r="380" ht="14.25" customHeight="1">
      <c r="A380" s="12"/>
    </row>
    <row r="381" ht="14.25" customHeight="1">
      <c r="A381" s="12"/>
    </row>
    <row r="382" ht="14.25" customHeight="1">
      <c r="A382" s="12"/>
    </row>
    <row r="383" ht="14.25" customHeight="1">
      <c r="A383" s="12"/>
    </row>
    <row r="384" ht="14.25" customHeight="1">
      <c r="A384" s="12"/>
    </row>
    <row r="385" ht="14.25" customHeight="1">
      <c r="A385" s="12"/>
    </row>
    <row r="386" ht="14.25" customHeight="1">
      <c r="A386" s="12"/>
    </row>
    <row r="387" ht="14.25" customHeight="1">
      <c r="A387" s="12"/>
    </row>
    <row r="388" ht="14.25" customHeight="1">
      <c r="A388" s="12"/>
    </row>
    <row r="389" ht="14.25" customHeight="1">
      <c r="A389" s="12"/>
    </row>
    <row r="390" ht="14.25" customHeight="1">
      <c r="A390" s="12"/>
    </row>
    <row r="391" ht="14.25" customHeight="1">
      <c r="A391" s="12"/>
    </row>
    <row r="392" ht="14.25" customHeight="1">
      <c r="A392" s="12"/>
    </row>
    <row r="393" ht="14.25" customHeight="1">
      <c r="A393" s="12"/>
    </row>
    <row r="394" ht="14.25" customHeight="1">
      <c r="A394" s="12"/>
    </row>
    <row r="395" ht="14.25" customHeight="1">
      <c r="A395" s="12"/>
    </row>
    <row r="396" ht="14.25" customHeight="1">
      <c r="A396" s="12"/>
    </row>
    <row r="397" ht="14.25" customHeight="1">
      <c r="A397" s="12"/>
    </row>
    <row r="398" ht="14.25" customHeight="1">
      <c r="A398" s="12"/>
    </row>
    <row r="399" ht="14.25" customHeight="1">
      <c r="A399" s="12"/>
    </row>
    <row r="400" ht="14.25" customHeight="1">
      <c r="A400" s="12"/>
    </row>
    <row r="401" ht="14.25" customHeight="1">
      <c r="A401" s="12"/>
    </row>
    <row r="402" ht="14.25" customHeight="1">
      <c r="A402" s="12"/>
    </row>
    <row r="403" ht="14.25" customHeight="1">
      <c r="A403" s="12"/>
    </row>
    <row r="404" ht="14.25" customHeight="1">
      <c r="A404" s="12"/>
    </row>
    <row r="405" ht="14.25" customHeight="1">
      <c r="A405" s="12"/>
    </row>
    <row r="406" ht="14.25" customHeight="1">
      <c r="A406" s="12"/>
    </row>
    <row r="407" ht="14.25" customHeight="1">
      <c r="A407" s="12"/>
    </row>
    <row r="408" ht="14.25" customHeight="1">
      <c r="A408" s="12"/>
    </row>
    <row r="409" ht="14.25" customHeight="1">
      <c r="A409" s="12"/>
    </row>
    <row r="410" ht="14.25" customHeight="1">
      <c r="A410" s="12"/>
    </row>
    <row r="411" ht="14.25" customHeight="1">
      <c r="A411" s="12"/>
    </row>
    <row r="412" ht="14.25" customHeight="1">
      <c r="A412" s="12"/>
    </row>
    <row r="413" ht="14.25" customHeight="1">
      <c r="A413" s="12"/>
    </row>
    <row r="414" ht="14.25" customHeight="1">
      <c r="A414" s="12"/>
    </row>
    <row r="415" ht="14.25" customHeight="1">
      <c r="A415" s="12"/>
    </row>
    <row r="416" ht="14.25" customHeight="1">
      <c r="A416" s="12"/>
    </row>
    <row r="417" ht="14.25" customHeight="1">
      <c r="A417" s="12"/>
    </row>
    <row r="418" ht="14.25" customHeight="1">
      <c r="A418" s="12"/>
    </row>
    <row r="419" ht="14.25" customHeight="1">
      <c r="A419" s="12"/>
    </row>
    <row r="420" ht="14.25" customHeight="1">
      <c r="A420" s="12"/>
    </row>
    <row r="421" ht="14.25" customHeight="1">
      <c r="A421" s="12"/>
    </row>
    <row r="422" ht="14.25" customHeight="1">
      <c r="A422" s="12"/>
    </row>
    <row r="423" ht="14.25" customHeight="1">
      <c r="A423" s="12"/>
    </row>
    <row r="424" ht="14.25" customHeight="1">
      <c r="A424" s="12"/>
    </row>
    <row r="425" ht="14.25" customHeight="1">
      <c r="A425" s="12"/>
    </row>
    <row r="426" ht="14.25" customHeight="1">
      <c r="A426" s="12"/>
    </row>
    <row r="427" ht="14.25" customHeight="1">
      <c r="A427" s="12"/>
    </row>
    <row r="428" ht="14.25" customHeight="1">
      <c r="A428" s="12"/>
    </row>
    <row r="429" ht="14.25" customHeight="1">
      <c r="A429" s="12"/>
    </row>
    <row r="430" ht="14.25" customHeight="1">
      <c r="A430" s="12"/>
    </row>
    <row r="431" ht="14.25" customHeight="1">
      <c r="A431" s="12"/>
    </row>
    <row r="432" ht="14.25" customHeight="1">
      <c r="A432" s="12"/>
    </row>
    <row r="433" ht="14.25" customHeight="1">
      <c r="A433" s="12"/>
    </row>
    <row r="434" ht="14.25" customHeight="1">
      <c r="A434" s="12"/>
    </row>
    <row r="435" ht="14.25" customHeight="1">
      <c r="A435" s="12"/>
    </row>
    <row r="436" ht="14.25" customHeight="1">
      <c r="A436" s="12"/>
    </row>
    <row r="437" ht="14.25" customHeight="1">
      <c r="A437" s="12"/>
    </row>
    <row r="438" ht="14.25" customHeight="1">
      <c r="A438" s="12"/>
    </row>
    <row r="439" ht="14.25" customHeight="1">
      <c r="A439" s="12"/>
    </row>
    <row r="440" ht="14.25" customHeight="1">
      <c r="A440" s="12"/>
    </row>
    <row r="441" ht="14.25" customHeight="1">
      <c r="A441" s="12"/>
    </row>
    <row r="442" ht="14.25" customHeight="1">
      <c r="A442" s="12"/>
    </row>
    <row r="443" ht="14.25" customHeight="1">
      <c r="A443" s="12"/>
    </row>
    <row r="444" ht="14.25" customHeight="1">
      <c r="A444" s="12"/>
    </row>
    <row r="445" ht="14.25" customHeight="1">
      <c r="A445" s="12"/>
    </row>
    <row r="446" ht="14.25" customHeight="1">
      <c r="A446" s="12"/>
    </row>
    <row r="447" ht="14.25" customHeight="1">
      <c r="A447" s="12"/>
    </row>
    <row r="448" ht="14.25" customHeight="1">
      <c r="A448" s="12"/>
    </row>
    <row r="449" ht="14.25" customHeight="1">
      <c r="A449" s="12"/>
    </row>
    <row r="450" ht="14.25" customHeight="1">
      <c r="A450" s="12"/>
    </row>
    <row r="451" ht="14.25" customHeight="1">
      <c r="A451" s="12"/>
    </row>
    <row r="452" ht="14.25" customHeight="1">
      <c r="A452" s="12"/>
    </row>
    <row r="453" ht="14.25" customHeight="1">
      <c r="A453" s="12"/>
    </row>
    <row r="454" ht="14.25" customHeight="1">
      <c r="A454" s="12"/>
    </row>
    <row r="455" ht="14.25" customHeight="1">
      <c r="A455" s="12"/>
    </row>
    <row r="456" ht="14.25" customHeight="1">
      <c r="A456" s="12"/>
    </row>
    <row r="457" ht="14.25" customHeight="1">
      <c r="A457" s="12"/>
    </row>
    <row r="458" ht="14.25" customHeight="1">
      <c r="A458" s="12"/>
    </row>
    <row r="459" ht="14.25" customHeight="1">
      <c r="A459" s="12"/>
    </row>
    <row r="460" ht="14.25" customHeight="1">
      <c r="A460" s="12"/>
    </row>
    <row r="461" ht="14.25" customHeight="1">
      <c r="A461" s="12"/>
    </row>
    <row r="462" ht="14.25" customHeight="1">
      <c r="A462" s="12"/>
    </row>
    <row r="463" ht="14.25" customHeight="1">
      <c r="A463" s="12"/>
    </row>
    <row r="464" ht="14.25" customHeight="1">
      <c r="A464" s="12"/>
    </row>
    <row r="465" ht="14.25" customHeight="1">
      <c r="A465" s="12"/>
    </row>
    <row r="466" ht="14.25" customHeight="1">
      <c r="A466" s="12"/>
    </row>
    <row r="467" ht="14.25" customHeight="1">
      <c r="A467" s="12"/>
    </row>
    <row r="468" ht="14.25" customHeight="1">
      <c r="A468" s="12"/>
    </row>
    <row r="469" ht="14.25" customHeight="1">
      <c r="A469" s="12"/>
    </row>
    <row r="470" ht="14.25" customHeight="1">
      <c r="A470" s="12"/>
    </row>
    <row r="471" ht="14.25" customHeight="1">
      <c r="A471" s="12"/>
    </row>
    <row r="472" ht="14.25" customHeight="1">
      <c r="A472" s="12"/>
    </row>
    <row r="473" ht="14.25" customHeight="1">
      <c r="A473" s="12"/>
    </row>
    <row r="474" ht="14.25" customHeight="1">
      <c r="A474" s="12"/>
    </row>
    <row r="475" ht="14.25" customHeight="1">
      <c r="A475" s="12"/>
    </row>
    <row r="476" ht="14.25" customHeight="1">
      <c r="A476" s="12"/>
    </row>
    <row r="477" ht="14.25" customHeight="1">
      <c r="A477" s="12"/>
    </row>
    <row r="478" ht="14.25" customHeight="1">
      <c r="A478" s="12"/>
    </row>
    <row r="479" ht="14.25" customHeight="1">
      <c r="A479" s="12"/>
    </row>
    <row r="480" ht="14.25" customHeight="1">
      <c r="A480" s="12"/>
    </row>
    <row r="481" ht="14.25" customHeight="1">
      <c r="A481" s="12"/>
    </row>
    <row r="482" ht="14.25" customHeight="1">
      <c r="A482" s="12"/>
    </row>
    <row r="483" ht="14.25" customHeight="1">
      <c r="A483" s="12"/>
    </row>
    <row r="484" ht="14.25" customHeight="1">
      <c r="A484" s="12"/>
    </row>
    <row r="485" ht="14.25" customHeight="1">
      <c r="A485" s="12"/>
    </row>
    <row r="486" ht="14.25" customHeight="1">
      <c r="A486" s="12"/>
    </row>
    <row r="487" ht="14.25" customHeight="1">
      <c r="A487" s="12"/>
    </row>
    <row r="488" ht="14.25" customHeight="1">
      <c r="A488" s="12"/>
    </row>
    <row r="489" ht="14.25" customHeight="1">
      <c r="A489" s="12"/>
    </row>
    <row r="490" ht="14.25" customHeight="1">
      <c r="A490" s="12"/>
    </row>
    <row r="491" ht="14.25" customHeight="1">
      <c r="A491" s="12"/>
    </row>
    <row r="492" ht="14.25" customHeight="1">
      <c r="A492" s="12"/>
    </row>
    <row r="493" ht="14.25" customHeight="1">
      <c r="A493" s="12"/>
    </row>
    <row r="494" ht="14.25" customHeight="1">
      <c r="A494" s="12"/>
    </row>
    <row r="495" ht="14.25" customHeight="1">
      <c r="A495" s="12"/>
    </row>
    <row r="496" ht="14.25" customHeight="1">
      <c r="A496" s="12"/>
    </row>
    <row r="497" ht="14.25" customHeight="1">
      <c r="A497" s="12"/>
    </row>
    <row r="498" ht="14.25" customHeight="1">
      <c r="A498" s="12"/>
    </row>
    <row r="499" ht="14.25" customHeight="1">
      <c r="A499" s="12"/>
    </row>
    <row r="500" ht="14.25" customHeight="1">
      <c r="A500" s="12"/>
    </row>
    <row r="501" ht="14.25" customHeight="1">
      <c r="A501" s="12"/>
    </row>
    <row r="502" ht="14.25" customHeight="1">
      <c r="A502" s="12"/>
    </row>
    <row r="503" ht="14.25" customHeight="1">
      <c r="A503" s="12"/>
    </row>
    <row r="504" ht="14.25" customHeight="1">
      <c r="A504" s="12"/>
    </row>
    <row r="505" ht="14.25" customHeight="1">
      <c r="A505" s="12"/>
    </row>
    <row r="506" ht="14.25" customHeight="1">
      <c r="A506" s="12"/>
    </row>
    <row r="507" ht="14.25" customHeight="1">
      <c r="A507" s="12"/>
    </row>
    <row r="508" ht="14.25" customHeight="1">
      <c r="A508" s="12"/>
    </row>
    <row r="509" ht="14.25" customHeight="1">
      <c r="A509" s="12"/>
    </row>
    <row r="510" ht="14.25" customHeight="1">
      <c r="A510" s="12"/>
    </row>
    <row r="511" ht="14.25" customHeight="1">
      <c r="A511" s="12"/>
    </row>
    <row r="512" ht="14.25" customHeight="1">
      <c r="A512" s="12"/>
    </row>
    <row r="513" ht="14.25" customHeight="1">
      <c r="A513" s="12"/>
    </row>
    <row r="514" ht="14.25" customHeight="1">
      <c r="A514" s="12"/>
    </row>
    <row r="515" ht="14.25" customHeight="1">
      <c r="A515" s="12"/>
    </row>
    <row r="516" ht="14.25" customHeight="1">
      <c r="A516" s="12"/>
    </row>
    <row r="517" ht="14.25" customHeight="1">
      <c r="A517" s="12"/>
    </row>
    <row r="518" ht="14.25" customHeight="1">
      <c r="A518" s="12"/>
    </row>
    <row r="519" ht="14.25" customHeight="1">
      <c r="A519" s="12"/>
    </row>
    <row r="520" ht="14.25" customHeight="1">
      <c r="A520" s="12"/>
    </row>
    <row r="521" ht="14.25" customHeight="1">
      <c r="A521" s="12"/>
    </row>
    <row r="522" ht="14.25" customHeight="1">
      <c r="A522" s="12"/>
    </row>
    <row r="523" ht="14.25" customHeight="1">
      <c r="A523" s="12"/>
    </row>
    <row r="524" ht="14.25" customHeight="1">
      <c r="A524" s="12"/>
    </row>
    <row r="525" ht="14.25" customHeight="1">
      <c r="A525" s="12"/>
    </row>
    <row r="526" ht="14.25" customHeight="1">
      <c r="A526" s="12"/>
    </row>
    <row r="527" ht="14.25" customHeight="1">
      <c r="A527" s="12"/>
    </row>
    <row r="528" ht="14.25" customHeight="1">
      <c r="A528" s="12"/>
    </row>
    <row r="529" ht="14.25" customHeight="1">
      <c r="A529" s="12"/>
    </row>
    <row r="530" ht="14.25" customHeight="1">
      <c r="A530" s="12"/>
    </row>
    <row r="531" ht="14.25" customHeight="1">
      <c r="A531" s="12"/>
    </row>
    <row r="532" ht="14.25" customHeight="1">
      <c r="A532" s="12"/>
    </row>
    <row r="533" ht="14.25" customHeight="1">
      <c r="A533" s="12"/>
    </row>
    <row r="534" ht="14.25" customHeight="1">
      <c r="A534" s="12"/>
    </row>
    <row r="535" ht="14.25" customHeight="1">
      <c r="A535" s="12"/>
    </row>
    <row r="536" ht="14.25" customHeight="1">
      <c r="A536" s="12"/>
    </row>
    <row r="537" ht="14.25" customHeight="1">
      <c r="A537" s="12"/>
    </row>
    <row r="538" ht="14.25" customHeight="1">
      <c r="A538" s="12"/>
    </row>
    <row r="539" ht="14.25" customHeight="1">
      <c r="A539" s="12"/>
    </row>
    <row r="540" ht="14.25" customHeight="1">
      <c r="A540" s="12"/>
    </row>
    <row r="541" ht="14.25" customHeight="1">
      <c r="A541" s="12"/>
    </row>
    <row r="542" ht="14.25" customHeight="1">
      <c r="A542" s="12"/>
    </row>
    <row r="543" ht="14.25" customHeight="1">
      <c r="A543" s="12"/>
    </row>
    <row r="544" ht="14.25" customHeight="1">
      <c r="A544" s="12"/>
    </row>
    <row r="545" ht="14.25" customHeight="1">
      <c r="A545" s="12"/>
    </row>
    <row r="546" ht="14.25" customHeight="1">
      <c r="A546" s="12"/>
    </row>
    <row r="547" ht="14.25" customHeight="1">
      <c r="A547" s="12"/>
    </row>
    <row r="548" ht="14.25" customHeight="1">
      <c r="A548" s="12"/>
    </row>
    <row r="549" ht="14.25" customHeight="1">
      <c r="A549" s="12"/>
    </row>
    <row r="550" ht="14.25" customHeight="1">
      <c r="A550" s="12"/>
    </row>
    <row r="551" ht="14.25" customHeight="1">
      <c r="A551" s="12"/>
    </row>
    <row r="552" ht="14.25" customHeight="1">
      <c r="A552" s="12"/>
    </row>
    <row r="553" ht="14.25" customHeight="1">
      <c r="A553" s="12"/>
    </row>
    <row r="554" ht="14.25" customHeight="1">
      <c r="A554" s="12"/>
    </row>
    <row r="555" ht="14.25" customHeight="1">
      <c r="A555" s="12"/>
    </row>
    <row r="556" ht="14.25" customHeight="1">
      <c r="A556" s="12"/>
    </row>
    <row r="557" ht="14.25" customHeight="1">
      <c r="A557" s="12"/>
    </row>
    <row r="558" ht="14.25" customHeight="1">
      <c r="A558" s="12"/>
    </row>
    <row r="559" ht="14.25" customHeight="1">
      <c r="A559" s="12"/>
    </row>
    <row r="560" ht="14.25" customHeight="1">
      <c r="A560" s="12"/>
    </row>
    <row r="561" ht="14.25" customHeight="1">
      <c r="A561" s="12"/>
    </row>
    <row r="562" ht="14.25" customHeight="1">
      <c r="A562" s="12"/>
    </row>
    <row r="563" ht="14.25" customHeight="1">
      <c r="A563" s="12"/>
    </row>
    <row r="564" ht="14.25" customHeight="1">
      <c r="A564" s="12"/>
    </row>
    <row r="565" ht="14.25" customHeight="1">
      <c r="A565" s="12"/>
    </row>
    <row r="566" ht="14.25" customHeight="1">
      <c r="A566" s="12"/>
    </row>
    <row r="567" ht="14.25" customHeight="1">
      <c r="A567" s="12"/>
    </row>
    <row r="568" ht="14.25" customHeight="1">
      <c r="A568" s="12"/>
    </row>
    <row r="569" ht="14.25" customHeight="1">
      <c r="A569" s="12"/>
    </row>
    <row r="570" ht="14.25" customHeight="1">
      <c r="A570" s="12"/>
    </row>
    <row r="571" ht="14.25" customHeight="1">
      <c r="A571" s="12"/>
    </row>
    <row r="572" ht="14.25" customHeight="1">
      <c r="A572" s="12"/>
    </row>
    <row r="573" ht="14.25" customHeight="1">
      <c r="A573" s="12"/>
    </row>
    <row r="574" ht="14.25" customHeight="1">
      <c r="A574" s="12"/>
    </row>
    <row r="575" ht="14.25" customHeight="1">
      <c r="A575" s="12"/>
    </row>
    <row r="576" ht="14.25" customHeight="1">
      <c r="A576" s="12"/>
    </row>
    <row r="577" ht="14.25" customHeight="1">
      <c r="A577" s="12"/>
    </row>
    <row r="578" ht="14.25" customHeight="1">
      <c r="A578" s="12"/>
    </row>
    <row r="579" ht="14.25" customHeight="1">
      <c r="A579" s="12"/>
    </row>
    <row r="580" ht="14.25" customHeight="1">
      <c r="A580" s="12"/>
    </row>
    <row r="581" ht="14.25" customHeight="1">
      <c r="A581" s="12"/>
    </row>
    <row r="582" ht="14.25" customHeight="1">
      <c r="A582" s="12"/>
    </row>
    <row r="583" ht="14.25" customHeight="1">
      <c r="A583" s="12"/>
    </row>
    <row r="584" ht="14.25" customHeight="1">
      <c r="A584" s="12"/>
    </row>
    <row r="585" ht="14.25" customHeight="1">
      <c r="A585" s="12"/>
    </row>
    <row r="586" ht="14.25" customHeight="1">
      <c r="A586" s="12"/>
    </row>
    <row r="587" ht="14.25" customHeight="1">
      <c r="A587" s="12"/>
    </row>
    <row r="588" ht="14.25" customHeight="1">
      <c r="A588" s="12"/>
    </row>
    <row r="589" ht="14.25" customHeight="1">
      <c r="A589" s="12"/>
    </row>
    <row r="590" ht="14.25" customHeight="1">
      <c r="A590" s="12"/>
    </row>
    <row r="591" ht="14.25" customHeight="1">
      <c r="A591" s="12"/>
    </row>
    <row r="592" ht="14.25" customHeight="1">
      <c r="A592" s="12"/>
    </row>
    <row r="593" ht="14.25" customHeight="1">
      <c r="A593" s="12"/>
    </row>
    <row r="594" ht="14.25" customHeight="1">
      <c r="A594" s="12"/>
    </row>
    <row r="595" ht="14.25" customHeight="1">
      <c r="A595" s="12"/>
    </row>
    <row r="596" ht="14.25" customHeight="1">
      <c r="A596" s="12"/>
    </row>
    <row r="597" ht="14.25" customHeight="1">
      <c r="A597" s="12"/>
    </row>
    <row r="598" ht="14.25" customHeight="1">
      <c r="A598" s="12"/>
    </row>
    <row r="599" ht="14.25" customHeight="1">
      <c r="A599" s="12"/>
    </row>
    <row r="600" ht="14.25" customHeight="1">
      <c r="A600" s="12"/>
    </row>
    <row r="601" ht="14.25" customHeight="1">
      <c r="A601" s="12"/>
    </row>
    <row r="602" ht="14.25" customHeight="1">
      <c r="A602" s="12"/>
    </row>
    <row r="603" ht="14.25" customHeight="1">
      <c r="A603" s="12"/>
    </row>
    <row r="604" ht="14.25" customHeight="1">
      <c r="A604" s="12"/>
    </row>
    <row r="605" ht="14.25" customHeight="1">
      <c r="A605" s="12"/>
    </row>
    <row r="606" ht="14.25" customHeight="1">
      <c r="A606" s="12"/>
    </row>
    <row r="607" ht="14.25" customHeight="1">
      <c r="A607" s="12"/>
    </row>
    <row r="608" ht="14.25" customHeight="1">
      <c r="A608" s="12"/>
    </row>
    <row r="609" ht="14.25" customHeight="1">
      <c r="A609" s="12"/>
    </row>
    <row r="610" ht="14.25" customHeight="1">
      <c r="A610" s="12"/>
    </row>
    <row r="611" ht="14.25" customHeight="1">
      <c r="A611" s="12"/>
    </row>
    <row r="612" ht="14.25" customHeight="1">
      <c r="A612" s="12"/>
    </row>
    <row r="613" ht="14.25" customHeight="1">
      <c r="A613" s="12"/>
    </row>
    <row r="614" ht="14.25" customHeight="1">
      <c r="A614" s="12"/>
    </row>
    <row r="615" ht="14.25" customHeight="1">
      <c r="A615" s="12"/>
    </row>
    <row r="616" ht="14.25" customHeight="1">
      <c r="A616" s="12"/>
    </row>
    <row r="617" ht="14.25" customHeight="1">
      <c r="A617" s="12"/>
    </row>
    <row r="618" ht="14.25" customHeight="1">
      <c r="A618" s="12"/>
    </row>
    <row r="619" ht="14.25" customHeight="1">
      <c r="A619" s="12"/>
    </row>
    <row r="620" ht="14.25" customHeight="1">
      <c r="A620" s="12"/>
    </row>
    <row r="621" ht="14.25" customHeight="1">
      <c r="A621" s="12"/>
    </row>
    <row r="622" ht="14.25" customHeight="1">
      <c r="A622" s="12"/>
    </row>
    <row r="623" ht="14.25" customHeight="1">
      <c r="A623" s="12"/>
    </row>
    <row r="624" ht="14.25" customHeight="1">
      <c r="A624" s="12"/>
    </row>
    <row r="625" ht="14.25" customHeight="1">
      <c r="A625" s="12"/>
    </row>
    <row r="626" ht="14.25" customHeight="1">
      <c r="A626" s="12"/>
    </row>
    <row r="627" ht="14.25" customHeight="1">
      <c r="A627" s="12"/>
    </row>
    <row r="628" ht="14.25" customHeight="1">
      <c r="A628" s="12"/>
    </row>
    <row r="629" ht="14.25" customHeight="1">
      <c r="A629" s="12"/>
    </row>
    <row r="630" ht="14.25" customHeight="1">
      <c r="A630" s="12"/>
    </row>
    <row r="631" ht="14.25" customHeight="1">
      <c r="A631" s="12"/>
    </row>
    <row r="632" ht="14.25" customHeight="1">
      <c r="A632" s="12"/>
    </row>
    <row r="633" ht="14.25" customHeight="1">
      <c r="A633" s="12"/>
    </row>
    <row r="634" ht="14.25" customHeight="1">
      <c r="A634" s="12"/>
    </row>
    <row r="635" ht="14.25" customHeight="1">
      <c r="A635" s="12"/>
    </row>
    <row r="636" ht="14.25" customHeight="1">
      <c r="A636" s="12"/>
    </row>
    <row r="637" ht="14.25" customHeight="1">
      <c r="A637" s="12"/>
    </row>
    <row r="638" ht="14.25" customHeight="1">
      <c r="A638" s="12"/>
    </row>
    <row r="639" ht="14.25" customHeight="1">
      <c r="A639" s="12"/>
    </row>
    <row r="640" ht="14.25" customHeight="1">
      <c r="A640" s="12"/>
    </row>
    <row r="641" ht="14.25" customHeight="1">
      <c r="A641" s="12"/>
    </row>
    <row r="642" ht="14.25" customHeight="1">
      <c r="A642" s="12"/>
    </row>
    <row r="643" ht="14.25" customHeight="1">
      <c r="A643" s="12"/>
    </row>
    <row r="644" ht="14.25" customHeight="1">
      <c r="A644" s="12"/>
    </row>
    <row r="645" ht="14.25" customHeight="1">
      <c r="A645" s="12"/>
    </row>
    <row r="646" ht="14.25" customHeight="1">
      <c r="A646" s="12"/>
    </row>
    <row r="647" ht="14.25" customHeight="1">
      <c r="A647" s="12"/>
    </row>
    <row r="648" ht="14.25" customHeight="1">
      <c r="A648" s="12"/>
    </row>
    <row r="649" ht="14.25" customHeight="1">
      <c r="A649" s="12"/>
    </row>
    <row r="650" ht="14.25" customHeight="1">
      <c r="A650" s="12"/>
    </row>
    <row r="651" ht="14.25" customHeight="1">
      <c r="A651" s="12"/>
    </row>
    <row r="652" ht="14.25" customHeight="1">
      <c r="A652" s="12"/>
    </row>
    <row r="653" ht="14.25" customHeight="1">
      <c r="A653" s="12"/>
    </row>
    <row r="654" ht="14.25" customHeight="1">
      <c r="A654" s="12"/>
    </row>
    <row r="655" ht="14.25" customHeight="1">
      <c r="A655" s="12"/>
    </row>
    <row r="656" ht="14.25" customHeight="1">
      <c r="A656" s="12"/>
    </row>
    <row r="657" ht="14.25" customHeight="1">
      <c r="A657" s="12"/>
    </row>
    <row r="658" ht="14.25" customHeight="1">
      <c r="A658" s="12"/>
    </row>
    <row r="659" ht="14.25" customHeight="1">
      <c r="A659" s="12"/>
    </row>
    <row r="660" ht="14.25" customHeight="1">
      <c r="A660" s="12"/>
    </row>
    <row r="661" ht="14.25" customHeight="1">
      <c r="A661" s="12"/>
    </row>
    <row r="662" ht="14.25" customHeight="1">
      <c r="A662" s="12"/>
    </row>
    <row r="663" ht="14.25" customHeight="1">
      <c r="A663" s="12"/>
    </row>
    <row r="664" ht="14.25" customHeight="1">
      <c r="A664" s="12"/>
    </row>
    <row r="665" ht="14.25" customHeight="1">
      <c r="A665" s="12"/>
    </row>
    <row r="666" ht="14.25" customHeight="1">
      <c r="A666" s="12"/>
    </row>
    <row r="667" ht="14.25" customHeight="1">
      <c r="A667" s="12"/>
    </row>
    <row r="668" ht="14.25" customHeight="1">
      <c r="A668" s="12"/>
    </row>
    <row r="669" ht="14.25" customHeight="1">
      <c r="A669" s="12"/>
    </row>
    <row r="670" ht="14.25" customHeight="1">
      <c r="A670" s="12"/>
    </row>
    <row r="671" ht="14.25" customHeight="1">
      <c r="A671" s="12"/>
    </row>
    <row r="672" ht="14.25" customHeight="1">
      <c r="A672" s="12"/>
    </row>
    <row r="673" ht="14.25" customHeight="1">
      <c r="A673" s="12"/>
    </row>
    <row r="674" ht="14.25" customHeight="1">
      <c r="A674" s="12"/>
    </row>
    <row r="675" ht="14.25" customHeight="1">
      <c r="A675" s="12"/>
    </row>
    <row r="676" ht="14.25" customHeight="1">
      <c r="A676" s="12"/>
    </row>
    <row r="677" ht="14.25" customHeight="1">
      <c r="A677" s="12"/>
    </row>
    <row r="678" ht="14.25" customHeight="1">
      <c r="A678" s="12"/>
    </row>
    <row r="679" ht="14.25" customHeight="1">
      <c r="A679" s="12"/>
    </row>
    <row r="680" ht="14.25" customHeight="1">
      <c r="A680" s="12"/>
    </row>
    <row r="681" ht="14.25" customHeight="1">
      <c r="A681" s="12"/>
    </row>
    <row r="682" ht="14.25" customHeight="1">
      <c r="A682" s="12"/>
    </row>
    <row r="683" ht="14.25" customHeight="1">
      <c r="A683" s="12"/>
    </row>
    <row r="684" ht="14.25" customHeight="1">
      <c r="A684" s="12"/>
    </row>
    <row r="685" ht="14.25" customHeight="1">
      <c r="A685" s="12"/>
    </row>
    <row r="686" ht="14.25" customHeight="1">
      <c r="A686" s="12"/>
    </row>
    <row r="687" ht="14.25" customHeight="1">
      <c r="A687" s="12"/>
    </row>
    <row r="688" ht="14.25" customHeight="1">
      <c r="A688" s="12"/>
    </row>
    <row r="689" ht="14.25" customHeight="1">
      <c r="A689" s="12"/>
    </row>
    <row r="690" ht="14.25" customHeight="1">
      <c r="A690" s="12"/>
    </row>
    <row r="691" ht="14.25" customHeight="1">
      <c r="A691" s="12"/>
    </row>
    <row r="692" ht="14.25" customHeight="1">
      <c r="A692" s="12"/>
    </row>
    <row r="693" ht="14.25" customHeight="1">
      <c r="A693" s="12"/>
    </row>
    <row r="694" ht="14.25" customHeight="1">
      <c r="A694" s="12"/>
    </row>
    <row r="695" ht="14.25" customHeight="1">
      <c r="A695" s="12"/>
    </row>
    <row r="696" ht="14.25" customHeight="1">
      <c r="A696" s="12"/>
    </row>
    <row r="697" ht="14.25" customHeight="1">
      <c r="A697" s="12"/>
    </row>
    <row r="698" ht="14.25" customHeight="1">
      <c r="A698" s="12"/>
    </row>
    <row r="699" ht="14.25" customHeight="1">
      <c r="A699" s="12"/>
    </row>
    <row r="700" ht="14.25" customHeight="1">
      <c r="A700" s="12"/>
    </row>
    <row r="701" ht="14.25" customHeight="1">
      <c r="A701" s="12"/>
    </row>
    <row r="702" ht="14.25" customHeight="1">
      <c r="A702" s="12"/>
    </row>
    <row r="703" ht="14.25" customHeight="1">
      <c r="A703" s="12"/>
    </row>
    <row r="704" ht="14.25" customHeight="1">
      <c r="A704" s="12"/>
    </row>
    <row r="705" ht="14.25" customHeight="1">
      <c r="A705" s="12"/>
    </row>
    <row r="706" ht="14.25" customHeight="1">
      <c r="A706" s="12"/>
    </row>
    <row r="707" ht="14.25" customHeight="1">
      <c r="A707" s="12"/>
    </row>
    <row r="708" ht="14.25" customHeight="1">
      <c r="A708" s="12"/>
    </row>
    <row r="709" ht="14.25" customHeight="1">
      <c r="A709" s="12"/>
    </row>
    <row r="710" ht="14.25" customHeight="1">
      <c r="A710" s="12"/>
    </row>
    <row r="711" ht="14.25" customHeight="1">
      <c r="A711" s="12"/>
    </row>
    <row r="712" ht="14.25" customHeight="1">
      <c r="A712" s="12"/>
    </row>
    <row r="713" ht="14.25" customHeight="1">
      <c r="A713" s="12"/>
    </row>
    <row r="714" ht="14.25" customHeight="1">
      <c r="A714" s="12"/>
    </row>
    <row r="715" ht="14.25" customHeight="1">
      <c r="A715" s="12"/>
    </row>
    <row r="716" ht="14.25" customHeight="1">
      <c r="A716" s="12"/>
    </row>
    <row r="717" ht="14.25" customHeight="1">
      <c r="A717" s="12"/>
    </row>
    <row r="718" ht="14.25" customHeight="1">
      <c r="A718" s="12"/>
    </row>
    <row r="719" ht="14.25" customHeight="1">
      <c r="A719" s="12"/>
    </row>
    <row r="720" ht="14.25" customHeight="1">
      <c r="A720" s="12"/>
    </row>
    <row r="721" ht="14.25" customHeight="1">
      <c r="A721" s="12"/>
    </row>
    <row r="722" ht="14.25" customHeight="1">
      <c r="A722" s="12"/>
    </row>
    <row r="723" ht="14.25" customHeight="1">
      <c r="A723" s="12"/>
    </row>
    <row r="724" ht="14.25" customHeight="1">
      <c r="A724" s="12"/>
    </row>
    <row r="725" ht="14.25" customHeight="1">
      <c r="A725" s="12"/>
    </row>
    <row r="726" ht="14.25" customHeight="1">
      <c r="A726" s="12"/>
    </row>
    <row r="727" ht="14.25" customHeight="1">
      <c r="A727" s="12"/>
    </row>
    <row r="728" ht="14.25" customHeight="1">
      <c r="A728" s="12"/>
    </row>
    <row r="729" ht="14.25" customHeight="1">
      <c r="A729" s="12"/>
    </row>
    <row r="730" ht="14.25" customHeight="1">
      <c r="A730" s="12"/>
    </row>
    <row r="731" ht="14.25" customHeight="1">
      <c r="A731" s="12"/>
    </row>
    <row r="732" ht="14.25" customHeight="1">
      <c r="A732" s="12"/>
    </row>
    <row r="733" ht="14.25" customHeight="1">
      <c r="A733" s="12"/>
    </row>
    <row r="734" ht="14.25" customHeight="1">
      <c r="A734" s="12"/>
    </row>
    <row r="735" ht="14.25" customHeight="1">
      <c r="A735" s="12"/>
    </row>
    <row r="736" ht="14.25" customHeight="1">
      <c r="A736" s="12"/>
    </row>
    <row r="737" ht="14.25" customHeight="1">
      <c r="A737" s="12"/>
    </row>
    <row r="738" ht="14.25" customHeight="1">
      <c r="A738" s="12"/>
    </row>
    <row r="739" ht="14.25" customHeight="1">
      <c r="A739" s="12"/>
    </row>
    <row r="740" ht="14.25" customHeight="1">
      <c r="A740" s="12"/>
    </row>
    <row r="741" ht="14.25" customHeight="1">
      <c r="A741" s="12"/>
    </row>
    <row r="742" ht="14.25" customHeight="1">
      <c r="A742" s="12"/>
    </row>
    <row r="743" ht="14.25" customHeight="1">
      <c r="A743" s="12"/>
    </row>
    <row r="744" ht="14.25" customHeight="1">
      <c r="A744" s="12"/>
    </row>
    <row r="745" ht="14.25" customHeight="1">
      <c r="A745" s="12"/>
    </row>
    <row r="746" ht="14.25" customHeight="1">
      <c r="A746" s="12"/>
    </row>
    <row r="747" ht="14.25" customHeight="1">
      <c r="A747" s="12"/>
    </row>
    <row r="748" ht="14.25" customHeight="1">
      <c r="A748" s="12"/>
    </row>
    <row r="749" ht="14.25" customHeight="1">
      <c r="A749" s="12"/>
    </row>
    <row r="750" ht="14.25" customHeight="1">
      <c r="A750" s="12"/>
    </row>
    <row r="751" ht="14.25" customHeight="1">
      <c r="A751" s="12"/>
    </row>
    <row r="752" ht="14.25" customHeight="1">
      <c r="A752" s="12"/>
    </row>
    <row r="753" ht="14.25" customHeight="1">
      <c r="A753" s="12"/>
    </row>
    <row r="754" ht="14.25" customHeight="1">
      <c r="A754" s="12"/>
    </row>
    <row r="755" ht="14.25" customHeight="1">
      <c r="A755" s="12"/>
    </row>
    <row r="756" ht="14.25" customHeight="1">
      <c r="A756" s="12"/>
    </row>
    <row r="757" ht="14.25" customHeight="1">
      <c r="A757" s="12"/>
    </row>
    <row r="758" ht="14.25" customHeight="1">
      <c r="A758" s="12"/>
    </row>
    <row r="759" ht="14.25" customHeight="1">
      <c r="A759" s="12"/>
    </row>
    <row r="760" ht="14.25" customHeight="1">
      <c r="A760" s="12"/>
    </row>
    <row r="761" ht="14.25" customHeight="1">
      <c r="A761" s="12"/>
    </row>
    <row r="762" ht="14.25" customHeight="1">
      <c r="A762" s="12"/>
    </row>
    <row r="763" ht="14.25" customHeight="1">
      <c r="A763" s="12"/>
    </row>
    <row r="764" ht="14.25" customHeight="1">
      <c r="A764" s="12"/>
    </row>
    <row r="765" ht="14.25" customHeight="1">
      <c r="A765" s="12"/>
    </row>
    <row r="766" ht="14.25" customHeight="1">
      <c r="A766" s="12"/>
    </row>
    <row r="767" ht="14.25" customHeight="1">
      <c r="A767" s="12"/>
    </row>
    <row r="768" ht="14.25" customHeight="1">
      <c r="A768" s="12"/>
    </row>
    <row r="769" ht="14.25" customHeight="1">
      <c r="A769" s="12"/>
    </row>
    <row r="770" ht="14.25" customHeight="1">
      <c r="A770" s="12"/>
    </row>
    <row r="771" ht="14.25" customHeight="1">
      <c r="A771" s="12"/>
    </row>
    <row r="772" ht="14.25" customHeight="1">
      <c r="A772" s="12"/>
    </row>
    <row r="773" ht="14.25" customHeight="1">
      <c r="A773" s="12"/>
    </row>
    <row r="774" ht="14.25" customHeight="1">
      <c r="A774" s="12"/>
    </row>
    <row r="775" ht="14.25" customHeight="1">
      <c r="A775" s="12"/>
    </row>
    <row r="776" ht="14.25" customHeight="1">
      <c r="A776" s="12"/>
    </row>
    <row r="777" ht="14.25" customHeight="1">
      <c r="A777" s="12"/>
    </row>
    <row r="778" ht="14.25" customHeight="1">
      <c r="A778" s="12"/>
    </row>
    <row r="779" ht="14.25" customHeight="1">
      <c r="A779" s="12"/>
    </row>
    <row r="780" ht="14.25" customHeight="1">
      <c r="A780" s="12"/>
    </row>
    <row r="781" ht="14.25" customHeight="1">
      <c r="A781" s="12"/>
    </row>
    <row r="782" ht="14.25" customHeight="1">
      <c r="A782" s="12"/>
    </row>
    <row r="783" ht="14.25" customHeight="1">
      <c r="A783" s="12"/>
    </row>
    <row r="784" ht="14.25" customHeight="1">
      <c r="A784" s="12"/>
    </row>
    <row r="785" ht="14.25" customHeight="1">
      <c r="A785" s="12"/>
    </row>
    <row r="786" ht="14.25" customHeight="1">
      <c r="A786" s="12"/>
    </row>
    <row r="787" ht="14.25" customHeight="1">
      <c r="A787" s="12"/>
    </row>
    <row r="788" ht="14.25" customHeight="1">
      <c r="A788" s="12"/>
    </row>
    <row r="789" ht="14.25" customHeight="1">
      <c r="A789" s="12"/>
    </row>
    <row r="790" ht="14.25" customHeight="1">
      <c r="A790" s="12"/>
    </row>
    <row r="791" ht="14.25" customHeight="1">
      <c r="A791" s="12"/>
    </row>
    <row r="792" ht="14.25" customHeight="1">
      <c r="A792" s="12"/>
    </row>
    <row r="793" ht="14.25" customHeight="1">
      <c r="A793" s="12"/>
    </row>
    <row r="794" ht="14.25" customHeight="1">
      <c r="A794" s="12"/>
    </row>
    <row r="795" ht="14.25" customHeight="1">
      <c r="A795" s="12"/>
    </row>
    <row r="796" ht="14.25" customHeight="1">
      <c r="A796" s="12"/>
    </row>
    <row r="797" ht="14.25" customHeight="1">
      <c r="A797" s="12"/>
    </row>
    <row r="798" ht="14.25" customHeight="1">
      <c r="A798" s="12"/>
    </row>
    <row r="799" ht="14.25" customHeight="1">
      <c r="A799" s="12"/>
    </row>
    <row r="800" ht="14.25" customHeight="1">
      <c r="A800" s="12"/>
    </row>
    <row r="801" ht="14.25" customHeight="1">
      <c r="A801" s="12"/>
    </row>
    <row r="802" ht="14.25" customHeight="1">
      <c r="A802" s="12"/>
    </row>
    <row r="803" ht="14.25" customHeight="1">
      <c r="A803" s="12"/>
    </row>
    <row r="804" ht="14.25" customHeight="1">
      <c r="A804" s="12"/>
    </row>
    <row r="805" ht="14.25" customHeight="1">
      <c r="A805" s="12"/>
    </row>
    <row r="806" ht="14.25" customHeight="1">
      <c r="A806" s="12"/>
    </row>
    <row r="807" ht="14.25" customHeight="1">
      <c r="A807" s="12"/>
    </row>
    <row r="808" ht="14.25" customHeight="1">
      <c r="A808" s="12"/>
    </row>
    <row r="809" ht="14.25" customHeight="1">
      <c r="A809" s="12"/>
    </row>
    <row r="810" ht="14.25" customHeight="1">
      <c r="A810" s="12"/>
    </row>
    <row r="811" ht="14.25" customHeight="1">
      <c r="A811" s="12"/>
    </row>
    <row r="812" ht="14.25" customHeight="1">
      <c r="A812" s="12"/>
    </row>
    <row r="813" ht="14.25" customHeight="1">
      <c r="A813" s="12"/>
    </row>
    <row r="814" ht="14.25" customHeight="1">
      <c r="A814" s="12"/>
    </row>
    <row r="815" ht="14.25" customHeight="1">
      <c r="A815" s="12"/>
    </row>
    <row r="816" ht="14.25" customHeight="1">
      <c r="A816" s="12"/>
    </row>
    <row r="817" ht="14.25" customHeight="1">
      <c r="A817" s="12"/>
    </row>
    <row r="818" ht="14.25" customHeight="1">
      <c r="A818" s="12"/>
    </row>
    <row r="819" ht="14.25" customHeight="1">
      <c r="A819" s="12"/>
    </row>
    <row r="820" ht="14.25" customHeight="1">
      <c r="A820" s="12"/>
    </row>
    <row r="821" ht="14.25" customHeight="1">
      <c r="A821" s="12"/>
    </row>
    <row r="822" ht="14.25" customHeight="1">
      <c r="A822" s="12"/>
    </row>
    <row r="823" ht="14.25" customHeight="1">
      <c r="A823" s="12"/>
    </row>
    <row r="824" ht="14.25" customHeight="1">
      <c r="A824" s="12"/>
    </row>
    <row r="825" ht="14.25" customHeight="1">
      <c r="A825" s="12"/>
    </row>
    <row r="826" ht="14.25" customHeight="1">
      <c r="A826" s="12"/>
    </row>
    <row r="827" ht="14.25" customHeight="1">
      <c r="A827" s="12"/>
    </row>
    <row r="828" ht="14.25" customHeight="1">
      <c r="A828" s="12"/>
    </row>
    <row r="829" ht="14.25" customHeight="1">
      <c r="A829" s="12"/>
    </row>
    <row r="830" ht="14.25" customHeight="1">
      <c r="A830" s="12"/>
    </row>
    <row r="831" ht="14.25" customHeight="1">
      <c r="A831" s="12"/>
    </row>
    <row r="832" ht="14.25" customHeight="1">
      <c r="A832" s="12"/>
    </row>
    <row r="833" ht="14.25" customHeight="1">
      <c r="A833" s="12"/>
    </row>
    <row r="834" ht="14.25" customHeight="1">
      <c r="A834" s="12"/>
    </row>
    <row r="835" ht="14.25" customHeight="1">
      <c r="A835" s="12"/>
    </row>
    <row r="836" ht="14.25" customHeight="1">
      <c r="A836" s="12"/>
    </row>
    <row r="837" ht="14.25" customHeight="1">
      <c r="A837" s="12"/>
    </row>
    <row r="838" ht="14.25" customHeight="1">
      <c r="A838" s="12"/>
    </row>
    <row r="839" ht="14.25" customHeight="1">
      <c r="A839" s="12"/>
    </row>
    <row r="840" ht="14.25" customHeight="1">
      <c r="A840" s="12"/>
    </row>
    <row r="841" ht="14.25" customHeight="1">
      <c r="A841" s="12"/>
    </row>
    <row r="842" ht="14.25" customHeight="1">
      <c r="A842" s="12"/>
    </row>
    <row r="843" ht="14.25" customHeight="1">
      <c r="A843" s="12"/>
    </row>
    <row r="844" ht="14.25" customHeight="1">
      <c r="A844" s="12"/>
    </row>
    <row r="845" ht="14.25" customHeight="1">
      <c r="A845" s="12"/>
    </row>
    <row r="846" ht="14.25" customHeight="1">
      <c r="A846" s="12"/>
    </row>
    <row r="847" ht="14.25" customHeight="1">
      <c r="A847" s="12"/>
    </row>
    <row r="848" ht="14.25" customHeight="1">
      <c r="A848" s="12"/>
    </row>
    <row r="849" ht="14.25" customHeight="1">
      <c r="A849" s="12"/>
    </row>
    <row r="850" ht="14.25" customHeight="1">
      <c r="A850" s="12"/>
    </row>
    <row r="851" ht="14.25" customHeight="1">
      <c r="A851" s="12"/>
    </row>
    <row r="852" ht="14.25" customHeight="1">
      <c r="A852" s="12"/>
    </row>
    <row r="853" ht="14.25" customHeight="1">
      <c r="A853" s="12"/>
    </row>
    <row r="854" ht="14.25" customHeight="1">
      <c r="A854" s="12"/>
    </row>
    <row r="855" ht="14.25" customHeight="1">
      <c r="A855" s="12"/>
    </row>
    <row r="856" ht="14.25" customHeight="1">
      <c r="A856" s="12"/>
    </row>
    <row r="857" ht="14.25" customHeight="1">
      <c r="A857" s="12"/>
    </row>
    <row r="858" ht="14.25" customHeight="1">
      <c r="A858" s="12"/>
    </row>
    <row r="859" ht="14.25" customHeight="1">
      <c r="A859" s="12"/>
    </row>
    <row r="860" ht="14.25" customHeight="1">
      <c r="A860" s="12"/>
    </row>
    <row r="861" ht="14.25" customHeight="1">
      <c r="A861" s="12"/>
    </row>
    <row r="862" ht="14.25" customHeight="1">
      <c r="A862" s="12"/>
    </row>
    <row r="863" ht="14.25" customHeight="1">
      <c r="A863" s="12"/>
    </row>
    <row r="864" ht="14.25" customHeight="1">
      <c r="A864" s="12"/>
    </row>
    <row r="865" ht="14.25" customHeight="1">
      <c r="A865" s="12"/>
    </row>
    <row r="866" ht="14.25" customHeight="1">
      <c r="A866" s="12"/>
    </row>
    <row r="867" ht="14.25" customHeight="1">
      <c r="A867" s="12"/>
    </row>
    <row r="868" ht="14.25" customHeight="1">
      <c r="A868" s="12"/>
    </row>
    <row r="869" ht="14.25" customHeight="1">
      <c r="A869" s="12"/>
    </row>
    <row r="870" ht="14.25" customHeight="1">
      <c r="A870" s="12"/>
    </row>
    <row r="871" ht="14.25" customHeight="1">
      <c r="A871" s="12"/>
    </row>
    <row r="872" ht="14.25" customHeight="1">
      <c r="A872" s="12"/>
    </row>
    <row r="873" ht="14.25" customHeight="1">
      <c r="A873" s="12"/>
    </row>
    <row r="874" ht="14.25" customHeight="1">
      <c r="A874" s="12"/>
    </row>
    <row r="875" ht="14.25" customHeight="1">
      <c r="A875" s="12"/>
    </row>
    <row r="876" ht="14.25" customHeight="1">
      <c r="A876" s="12"/>
    </row>
    <row r="877" ht="14.25" customHeight="1">
      <c r="A877" s="12"/>
    </row>
    <row r="878" ht="14.25" customHeight="1">
      <c r="A878" s="12"/>
    </row>
    <row r="879" ht="14.25" customHeight="1">
      <c r="A879" s="12"/>
    </row>
    <row r="880" ht="14.25" customHeight="1">
      <c r="A880" s="12"/>
    </row>
    <row r="881" ht="14.25" customHeight="1">
      <c r="A881" s="12"/>
    </row>
    <row r="882" ht="14.25" customHeight="1">
      <c r="A882" s="12"/>
    </row>
    <row r="883" ht="14.25" customHeight="1">
      <c r="A883" s="12"/>
    </row>
    <row r="884" ht="14.25" customHeight="1">
      <c r="A884" s="12"/>
    </row>
    <row r="885" ht="14.25" customHeight="1">
      <c r="A885" s="12"/>
    </row>
    <row r="886" ht="14.25" customHeight="1">
      <c r="A886" s="12"/>
    </row>
    <row r="887" ht="14.25" customHeight="1">
      <c r="A887" s="12"/>
    </row>
    <row r="888" ht="14.25" customHeight="1">
      <c r="A888" s="12"/>
    </row>
    <row r="889" ht="14.25" customHeight="1">
      <c r="A889" s="12"/>
    </row>
    <row r="890" ht="14.25" customHeight="1">
      <c r="A890" s="12"/>
    </row>
    <row r="891" ht="14.25" customHeight="1">
      <c r="A891" s="12"/>
    </row>
    <row r="892" ht="14.25" customHeight="1">
      <c r="A892" s="12"/>
    </row>
    <row r="893" ht="14.25" customHeight="1">
      <c r="A893" s="12"/>
    </row>
    <row r="894" ht="14.25" customHeight="1">
      <c r="A894" s="12"/>
    </row>
    <row r="895" ht="14.25" customHeight="1">
      <c r="A895" s="12"/>
    </row>
    <row r="896" ht="14.25" customHeight="1">
      <c r="A896" s="12"/>
    </row>
    <row r="897" ht="14.25" customHeight="1">
      <c r="A897" s="12"/>
    </row>
    <row r="898" ht="14.25" customHeight="1">
      <c r="A898" s="12"/>
    </row>
    <row r="899" ht="14.25" customHeight="1">
      <c r="A899" s="12"/>
    </row>
    <row r="900" ht="14.25" customHeight="1">
      <c r="A900" s="12"/>
    </row>
    <row r="901" ht="14.25" customHeight="1">
      <c r="A901" s="12"/>
    </row>
    <row r="902" ht="14.25" customHeight="1">
      <c r="A902" s="12"/>
    </row>
    <row r="903" ht="14.25" customHeight="1">
      <c r="A903" s="12"/>
    </row>
    <row r="904" ht="14.25" customHeight="1">
      <c r="A904" s="12"/>
    </row>
    <row r="905" ht="14.25" customHeight="1">
      <c r="A905" s="12"/>
    </row>
    <row r="906" ht="14.25" customHeight="1">
      <c r="A906" s="12"/>
    </row>
    <row r="907" ht="14.25" customHeight="1">
      <c r="A907" s="12"/>
    </row>
    <row r="908" ht="14.25" customHeight="1">
      <c r="A908" s="12"/>
    </row>
    <row r="909" ht="14.25" customHeight="1">
      <c r="A909" s="12"/>
    </row>
    <row r="910" ht="14.25" customHeight="1">
      <c r="A910" s="12"/>
    </row>
    <row r="911" ht="14.25" customHeight="1">
      <c r="A911" s="12"/>
    </row>
    <row r="912" ht="14.25" customHeight="1">
      <c r="A912" s="12"/>
    </row>
    <row r="913" ht="14.25" customHeight="1">
      <c r="A913" s="12"/>
    </row>
    <row r="914" ht="14.25" customHeight="1">
      <c r="A914" s="12"/>
    </row>
    <row r="915" ht="14.25" customHeight="1">
      <c r="A915" s="12"/>
    </row>
    <row r="916" ht="14.25" customHeight="1">
      <c r="A916" s="12"/>
    </row>
    <row r="917" ht="14.25" customHeight="1">
      <c r="A917" s="12"/>
    </row>
    <row r="918" ht="14.25" customHeight="1">
      <c r="A918" s="12"/>
    </row>
    <row r="919" ht="14.25" customHeight="1">
      <c r="A919" s="12"/>
    </row>
    <row r="920" ht="14.25" customHeight="1">
      <c r="A920" s="12"/>
    </row>
    <row r="921" ht="14.25" customHeight="1">
      <c r="A921" s="12"/>
    </row>
    <row r="922" ht="14.25" customHeight="1">
      <c r="A922" s="12"/>
    </row>
    <row r="923" ht="14.25" customHeight="1">
      <c r="A923" s="12"/>
    </row>
    <row r="924" ht="14.25" customHeight="1">
      <c r="A924" s="12"/>
    </row>
    <row r="925" ht="14.25" customHeight="1">
      <c r="A925" s="12"/>
    </row>
    <row r="926" ht="14.25" customHeight="1">
      <c r="A926" s="12"/>
    </row>
    <row r="927" ht="14.25" customHeight="1">
      <c r="A927" s="12"/>
    </row>
    <row r="928" ht="14.25" customHeight="1">
      <c r="A928" s="12"/>
    </row>
    <row r="929" ht="14.25" customHeight="1">
      <c r="A929" s="12"/>
    </row>
    <row r="930" ht="14.25" customHeight="1">
      <c r="A930" s="12"/>
    </row>
    <row r="931" ht="14.25" customHeight="1">
      <c r="A931" s="12"/>
    </row>
    <row r="932" ht="14.25" customHeight="1">
      <c r="A932" s="12"/>
    </row>
    <row r="933" ht="14.25" customHeight="1">
      <c r="A933" s="12"/>
    </row>
    <row r="934" ht="14.25" customHeight="1">
      <c r="A934" s="12"/>
    </row>
    <row r="935" ht="14.25" customHeight="1">
      <c r="A935" s="12"/>
    </row>
    <row r="936" ht="14.25" customHeight="1">
      <c r="A936" s="12"/>
    </row>
    <row r="937" ht="14.25" customHeight="1">
      <c r="A937" s="12"/>
    </row>
    <row r="938" ht="14.25" customHeight="1">
      <c r="A938" s="12"/>
    </row>
    <row r="939" ht="14.25" customHeight="1">
      <c r="A939" s="12"/>
    </row>
    <row r="940" ht="14.25" customHeight="1">
      <c r="A940" s="12"/>
    </row>
    <row r="941" ht="14.25" customHeight="1">
      <c r="A941" s="12"/>
    </row>
    <row r="942" ht="14.25" customHeight="1">
      <c r="A942" s="12"/>
    </row>
    <row r="943" ht="14.25" customHeight="1">
      <c r="A943" s="12"/>
    </row>
    <row r="944" ht="14.25" customHeight="1">
      <c r="A944" s="12"/>
    </row>
    <row r="945" ht="14.25" customHeight="1">
      <c r="A945" s="12"/>
    </row>
    <row r="946" ht="14.25" customHeight="1">
      <c r="A946" s="12"/>
    </row>
    <row r="947" ht="14.25" customHeight="1">
      <c r="A947" s="12"/>
    </row>
    <row r="948" ht="14.25" customHeight="1">
      <c r="A948" s="12"/>
    </row>
    <row r="949" ht="14.25" customHeight="1">
      <c r="A949" s="12"/>
    </row>
    <row r="950" ht="14.25" customHeight="1">
      <c r="A950" s="12"/>
    </row>
    <row r="951" ht="14.25" customHeight="1">
      <c r="A951" s="12"/>
    </row>
    <row r="952" ht="14.25" customHeight="1">
      <c r="A952" s="12"/>
    </row>
    <row r="953" ht="14.25" customHeight="1">
      <c r="A953" s="12"/>
    </row>
    <row r="954" ht="14.25" customHeight="1">
      <c r="A954" s="12"/>
    </row>
    <row r="955" ht="14.25" customHeight="1">
      <c r="A955" s="12"/>
    </row>
    <row r="956" ht="14.25" customHeight="1">
      <c r="A956" s="12"/>
    </row>
    <row r="957" ht="14.25" customHeight="1">
      <c r="A957" s="12"/>
    </row>
    <row r="958" ht="14.25" customHeight="1">
      <c r="A958" s="12"/>
    </row>
    <row r="959" ht="14.25" customHeight="1">
      <c r="A959" s="12"/>
    </row>
    <row r="960" ht="14.25" customHeight="1">
      <c r="A960" s="12"/>
    </row>
    <row r="961" ht="14.25" customHeight="1">
      <c r="A961" s="12"/>
    </row>
    <row r="962" ht="14.25" customHeight="1">
      <c r="A962" s="12"/>
    </row>
    <row r="963" ht="14.25" customHeight="1">
      <c r="A963" s="12"/>
    </row>
    <row r="964" ht="14.25" customHeight="1">
      <c r="A964" s="12"/>
    </row>
    <row r="965" ht="14.25" customHeight="1">
      <c r="A965" s="12"/>
    </row>
    <row r="966" ht="14.25" customHeight="1">
      <c r="A966" s="12"/>
    </row>
    <row r="967" ht="14.25" customHeight="1">
      <c r="A967" s="12"/>
    </row>
    <row r="968" ht="14.25" customHeight="1">
      <c r="A968" s="12"/>
    </row>
    <row r="969" ht="14.25" customHeight="1">
      <c r="A969" s="12"/>
    </row>
    <row r="970" ht="14.25" customHeight="1">
      <c r="A970" s="12"/>
    </row>
    <row r="971" ht="14.25" customHeight="1">
      <c r="A971" s="12"/>
    </row>
    <row r="972" ht="14.25" customHeight="1">
      <c r="A972" s="12"/>
    </row>
    <row r="973" ht="14.25" customHeight="1">
      <c r="A973" s="12"/>
    </row>
    <row r="974" ht="14.25" customHeight="1">
      <c r="A974" s="12"/>
    </row>
    <row r="975" ht="14.25" customHeight="1">
      <c r="A975" s="12"/>
    </row>
    <row r="976" ht="14.25" customHeight="1">
      <c r="A976" s="12"/>
    </row>
    <row r="977" ht="14.25" customHeight="1">
      <c r="A977" s="12"/>
    </row>
    <row r="978" ht="14.25" customHeight="1">
      <c r="A978" s="12"/>
    </row>
    <row r="979" ht="14.25" customHeight="1">
      <c r="A979" s="12"/>
    </row>
    <row r="980" ht="14.25" customHeight="1">
      <c r="A980" s="12"/>
    </row>
    <row r="981" ht="14.25" customHeight="1">
      <c r="A981" s="12"/>
    </row>
    <row r="982" ht="14.25" customHeight="1">
      <c r="A982" s="12"/>
    </row>
    <row r="983" ht="14.25" customHeight="1">
      <c r="A983" s="12"/>
    </row>
    <row r="984" ht="14.25" customHeight="1">
      <c r="A984" s="12"/>
    </row>
    <row r="985" ht="14.25" customHeight="1">
      <c r="A985" s="12"/>
    </row>
    <row r="986" ht="14.25" customHeight="1">
      <c r="A986" s="12"/>
    </row>
    <row r="987" ht="14.25" customHeight="1">
      <c r="A987" s="12"/>
    </row>
    <row r="988" ht="14.25" customHeight="1">
      <c r="A988" s="12"/>
    </row>
    <row r="989" ht="14.25" customHeight="1">
      <c r="A989" s="12"/>
    </row>
    <row r="990" ht="14.25" customHeight="1">
      <c r="A990" s="12"/>
    </row>
    <row r="991" ht="14.25" customHeight="1">
      <c r="A991" s="12"/>
    </row>
    <row r="992" ht="14.25" customHeight="1">
      <c r="A992" s="12"/>
    </row>
    <row r="993" ht="14.25" customHeight="1">
      <c r="A993" s="12"/>
    </row>
    <row r="994" ht="14.25" customHeight="1">
      <c r="A994" s="12"/>
    </row>
    <row r="995" ht="14.25" customHeight="1">
      <c r="A995" s="12"/>
    </row>
    <row r="996" ht="14.25" customHeight="1">
      <c r="A996" s="12"/>
    </row>
    <row r="997" ht="14.25" customHeight="1">
      <c r="A997" s="12"/>
    </row>
    <row r="998" ht="14.25" customHeight="1">
      <c r="A998" s="12"/>
    </row>
    <row r="999" ht="14.25" customHeight="1">
      <c r="A999" s="12"/>
    </row>
    <row r="1000" ht="14.25" customHeight="1">
      <c r="A1000" s="12"/>
    </row>
  </sheetData>
  <autoFilter ref="$A$2:$T$330"/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57.29"/>
    <col customWidth="1" min="3" max="3" width="80.29"/>
    <col customWidth="1" min="5" max="5" width="18.43"/>
    <col customWidth="1" min="9" max="9" width="36.14"/>
    <col customWidth="1" min="28" max="28" width="24.57"/>
    <col customWidth="1" min="32" max="32" width="8.43"/>
  </cols>
  <sheetData>
    <row r="1">
      <c r="B1" s="14" t="s">
        <v>105</v>
      </c>
      <c r="C1" s="16" t="s">
        <v>106</v>
      </c>
      <c r="D1" s="14" t="s">
        <v>107</v>
      </c>
      <c r="E1" s="14" t="s">
        <v>108</v>
      </c>
      <c r="F1" s="14" t="s">
        <v>109</v>
      </c>
      <c r="G1" s="14" t="s">
        <v>110</v>
      </c>
      <c r="H1" s="14" t="s">
        <v>111</v>
      </c>
      <c r="I1" s="14" t="s">
        <v>112</v>
      </c>
      <c r="J1" s="14" t="s">
        <v>112</v>
      </c>
      <c r="AB1" s="14" t="s">
        <v>113</v>
      </c>
      <c r="AC1" s="14" t="s">
        <v>114</v>
      </c>
      <c r="AD1" s="14" t="s">
        <v>113</v>
      </c>
      <c r="AE1" s="14" t="s">
        <v>113</v>
      </c>
      <c r="AF1" s="14" t="s">
        <v>113</v>
      </c>
      <c r="AG1" s="14" t="s">
        <v>114</v>
      </c>
      <c r="AH1" s="14" t="s">
        <v>114</v>
      </c>
      <c r="AI1" s="14" t="s">
        <v>113</v>
      </c>
    </row>
    <row r="2">
      <c r="A2" s="14" t="s">
        <v>19</v>
      </c>
      <c r="B2" s="14" t="s">
        <v>115</v>
      </c>
      <c r="C2" s="17" t="s">
        <v>6</v>
      </c>
      <c r="D2" s="18" t="s">
        <v>9</v>
      </c>
      <c r="E2" s="18" t="s">
        <v>11</v>
      </c>
      <c r="F2" s="19" t="s">
        <v>116</v>
      </c>
      <c r="G2" s="19" t="s">
        <v>117</v>
      </c>
      <c r="H2" s="20" t="s">
        <v>118</v>
      </c>
      <c r="I2" s="21" t="s">
        <v>17</v>
      </c>
      <c r="J2" s="21" t="s">
        <v>18</v>
      </c>
      <c r="AA2" s="14" t="s">
        <v>1</v>
      </c>
      <c r="AB2" s="17" t="s">
        <v>6</v>
      </c>
      <c r="AC2" s="18" t="s">
        <v>9</v>
      </c>
      <c r="AD2" s="18" t="s">
        <v>11</v>
      </c>
      <c r="AE2" s="22" t="s">
        <v>14</v>
      </c>
      <c r="AF2" s="22" t="s">
        <v>119</v>
      </c>
      <c r="AG2" s="20" t="s">
        <v>120</v>
      </c>
      <c r="AH2" s="21" t="s">
        <v>17</v>
      </c>
      <c r="AI2" s="21" t="s">
        <v>18</v>
      </c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</row>
    <row r="3">
      <c r="A3" s="14">
        <v>1.0</v>
      </c>
      <c r="B3" s="13" t="s">
        <v>39</v>
      </c>
      <c r="C3" s="24">
        <f>SUMIF('Respuestas '!$D$3:$D$330,$B3,'Respuestas '!$G$3:$G$330)/(COUNTIF('Respuestas '!$D$3:$D$330,$B3)*5)</f>
        <v>0.5454545455</v>
      </c>
      <c r="D3" s="24">
        <f>SUMIF('Respuestas '!$D$3:$D$330,$B3,'Respuestas '!$J$3:$J$330)/(COUNTIF('Respuestas '!$D$3:$D$330,$B3)*5)</f>
        <v>0.7333333333</v>
      </c>
      <c r="E3" s="24">
        <f>SUMIF('Respuestas '!$D$3:$D$330,$B3,'Respuestas '!$L$3:$L$330)/(COUNTIF('Respuestas '!$D$3:$D$330,$B3)*5)</f>
        <v>0.8121212121</v>
      </c>
      <c r="F3" s="24">
        <f>(COUNTIFS('Respuestas '!$D$3:$D$330,$B3,'Respuestas '!$O$3:$O$330,"si")/COUNTIF('Respuestas '!$D$3:$D$330,$B3))</f>
        <v>0.9090909091</v>
      </c>
      <c r="G3" s="24">
        <f>(COUNTIFS('Respuestas '!$D$3:$D$330,$B3,'Respuestas '!$P$3:$P$330,"si")/COUNTIF('Respuestas '!$D$3:$D$330,$B3))</f>
        <v>0.7272727273</v>
      </c>
      <c r="H3" s="24">
        <f>(COUNTIFS('Respuestas '!$D$3:$D$330,$B3,'Respuestas '!$Q$3:$Q$330,"si")/COUNTIF('Respuestas '!$D$3:$D$330,$B3))</f>
        <v>0.4545454545</v>
      </c>
      <c r="I3" s="24">
        <f>SUMIF('Respuestas '!$D$3:$D$330,$B3,'Respuestas '!$R$3:$R$330)/(COUNTIF('Respuestas '!$D$3:$D$330,$B3)*5)</f>
        <v>0.4606060606</v>
      </c>
      <c r="J3" s="24">
        <f>SUMIF('Respuestas '!$D$3:$D$330,$B3,'Respuestas '!$S$3:$S$330)/(COUNTIF('Respuestas '!$D$3:$D$330,$B3)*5)</f>
        <v>0.6484848485</v>
      </c>
      <c r="AA3" s="14">
        <v>1.0</v>
      </c>
      <c r="AB3" s="24">
        <f t="shared" ref="AB3:AI3" si="1">AVERAGEIF($A$3:$A$22,$AA3,C$3:C$22)</f>
        <v>0.5831002331</v>
      </c>
      <c r="AC3" s="24">
        <f t="shared" si="1"/>
        <v>0.664957265</v>
      </c>
      <c r="AD3" s="24">
        <f t="shared" si="1"/>
        <v>0.7732711733</v>
      </c>
      <c r="AE3" s="24">
        <f t="shared" si="1"/>
        <v>0.9696969697</v>
      </c>
      <c r="AF3" s="24">
        <f t="shared" si="1"/>
        <v>0.4219114219</v>
      </c>
      <c r="AG3" s="24">
        <f t="shared" si="1"/>
        <v>0.3213869464</v>
      </c>
      <c r="AH3" s="24">
        <f t="shared" si="1"/>
        <v>0.3971250971</v>
      </c>
      <c r="AI3" s="24">
        <f t="shared" si="1"/>
        <v>0.6725718726</v>
      </c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</row>
    <row r="4">
      <c r="A4" s="14">
        <v>1.0</v>
      </c>
      <c r="B4" s="13" t="s">
        <v>52</v>
      </c>
      <c r="C4" s="24">
        <f>SUMIF('Respuestas '!$D$3:$D$330,B4,'Respuestas '!$G$3:$G$330)/(COUNTIF('Respuestas '!$D$3:$D$330,B4)*5)</f>
        <v>0.5538461538</v>
      </c>
      <c r="D4" s="24">
        <f>SUMIF('Respuestas '!$D$3:$D$330,$B4,'Respuestas '!$J$3:$J$330)/(COUNTIF('Respuestas '!$D$3:$D$330,$B4)*5)</f>
        <v>0.6615384615</v>
      </c>
      <c r="E4" s="24">
        <f>SUMIF('Respuestas '!$D$3:$D$330,$B4,'Respuestas '!$L$3:$L$330)/(COUNTIF('Respuestas '!$D$3:$D$330,$B4)*5)</f>
        <v>0.7076923077</v>
      </c>
      <c r="F4" s="24">
        <f>(COUNTIFS('Respuestas '!$D$3:$D$330,$B4,'Respuestas '!$O$3:$O$330,"si")/COUNTIF('Respuestas '!$D$3:$D$330,$B4))</f>
        <v>1</v>
      </c>
      <c r="G4" s="24">
        <f>(COUNTIFS('Respuestas '!$D$3:$D$330,$B4,'Respuestas '!$P$3:$P$330,"si")/COUNTIF('Respuestas '!$D$3:$D$330,$B4))</f>
        <v>0.5384615385</v>
      </c>
      <c r="H4" s="24">
        <f>(COUNTIFS('Respuestas '!$D$3:$D$330,$B4,'Respuestas '!$Q$3:$Q$330,"si")/COUNTIF('Respuestas '!$D$3:$D$330,$B4))</f>
        <v>0.3846153846</v>
      </c>
      <c r="I4" s="24">
        <f>SUMIF('Respuestas '!$D$3:$D$330,$B4,'Respuestas '!$R$3:$R$330)/(COUNTIF('Respuestas '!$D$3:$D$330,$B4)*5)</f>
        <v>0.4307692308</v>
      </c>
      <c r="J4" s="24">
        <f>SUMIF('Respuestas '!$D$3:$D$330,$B4,'Respuestas '!$S$3:$S$330)/(COUNTIF('Respuestas '!$D$3:$D$330,$B4)*5)</f>
        <v>0.7692307692</v>
      </c>
      <c r="AA4" s="14">
        <v>2.0</v>
      </c>
      <c r="AB4" s="24">
        <f t="shared" ref="AB4:AI4" si="2">AVERAGEIF($A$3:$A$22,$AA4,C$3:C$22)</f>
        <v>0.5945970696</v>
      </c>
      <c r="AC4" s="24">
        <f t="shared" si="2"/>
        <v>0.7332875458</v>
      </c>
      <c r="AD4" s="24">
        <f t="shared" si="2"/>
        <v>0.7509157509</v>
      </c>
      <c r="AE4" s="24">
        <f t="shared" si="2"/>
        <v>0.953525641</v>
      </c>
      <c r="AF4" s="24">
        <f t="shared" si="2"/>
        <v>0.1774267399</v>
      </c>
      <c r="AG4" s="24">
        <f t="shared" si="2"/>
        <v>0.383470696</v>
      </c>
      <c r="AH4" s="24">
        <f t="shared" si="2"/>
        <v>0.3908424908</v>
      </c>
      <c r="AI4" s="24">
        <f t="shared" si="2"/>
        <v>0.6557234432</v>
      </c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</row>
    <row r="5">
      <c r="A5" s="14">
        <v>1.0</v>
      </c>
      <c r="B5" s="13" t="s">
        <v>75</v>
      </c>
      <c r="C5" s="24">
        <f>SUMIF('Respuestas '!$D$3:$D$330,B5,'Respuestas '!$G$3:$G$330)/(COUNTIF('Respuestas '!$D$3:$D$330,B5)*5)</f>
        <v>0.65</v>
      </c>
      <c r="D5" s="24">
        <f>SUMIF('Respuestas '!$D$3:$D$330,$B5,'Respuestas '!$J$3:$J$330)/(COUNTIF('Respuestas '!$D$3:$D$330,$B5)*5)</f>
        <v>0.6</v>
      </c>
      <c r="E5" s="24">
        <f>SUMIF('Respuestas '!$D$3:$D$330,$B5,'Respuestas '!$L$3:$L$330)/(COUNTIF('Respuestas '!$D$3:$D$330,$B5)*5)</f>
        <v>0.8</v>
      </c>
      <c r="F5" s="24">
        <f>(COUNTIFS('Respuestas '!$D$3:$D$330,$B5,'Respuestas '!$O$3:$O$330,"si")/COUNTIF('Respuestas '!$D$3:$D$330,$B5))</f>
        <v>1</v>
      </c>
      <c r="G5" s="24">
        <f>(COUNTIFS('Respuestas '!$D$3:$D$330,$B5,'Respuestas '!$P$3:$P$330,"si")/COUNTIF('Respuestas '!$D$3:$D$330,$B5))</f>
        <v>0</v>
      </c>
      <c r="H5" s="24">
        <f>(COUNTIFS('Respuestas '!$D$3:$D$330,$B5,'Respuestas '!$Q$3:$Q$330,"si")/COUNTIF('Respuestas '!$D$3:$D$330,$B5))</f>
        <v>0.125</v>
      </c>
      <c r="I5" s="24">
        <f>SUMIF('Respuestas '!$D$3:$D$330,$B5,'Respuestas '!$R$3:$R$330)/(COUNTIF('Respuestas '!$D$3:$D$330,$B5)*5)</f>
        <v>0.3</v>
      </c>
      <c r="J5" s="24">
        <f>SUMIF('Respuestas '!$D$3:$D$330,$B5,'Respuestas '!$S$3:$S$330)/(COUNTIF('Respuestas '!$D$3:$D$330,$B5)*5)</f>
        <v>0.6</v>
      </c>
      <c r="AA5" s="14">
        <v>3.0</v>
      </c>
      <c r="AB5" s="24">
        <f t="shared" ref="AB5:AI5" si="3">AVERAGEIF($A$3:$A$22,$AA5,C$3:C$22)</f>
        <v>0.5584415584</v>
      </c>
      <c r="AC5" s="24">
        <f t="shared" si="3"/>
        <v>0.6883116883</v>
      </c>
      <c r="AD5" s="24">
        <f t="shared" si="3"/>
        <v>0.6993506494</v>
      </c>
      <c r="AE5" s="24">
        <f t="shared" si="3"/>
        <v>0.9415584416</v>
      </c>
      <c r="AF5" s="24">
        <f t="shared" si="3"/>
        <v>0.2175324675</v>
      </c>
      <c r="AG5" s="24">
        <f t="shared" si="3"/>
        <v>0.2727272727</v>
      </c>
      <c r="AH5" s="24">
        <f t="shared" si="3"/>
        <v>0.4337662338</v>
      </c>
      <c r="AI5" s="24">
        <f t="shared" si="3"/>
        <v>0.6435064935</v>
      </c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</row>
    <row r="6">
      <c r="A6" s="14">
        <v>2.0</v>
      </c>
      <c r="B6" s="13" t="s">
        <v>45</v>
      </c>
      <c r="C6" s="24">
        <f>SUMIF('Respuestas '!$D$3:$D$330,B6,'Respuestas '!$G$3:$G$330)/(COUNTIF('Respuestas '!$D$3:$D$330,B6)*5)</f>
        <v>0.5857142857</v>
      </c>
      <c r="D6" s="24">
        <f>SUMIF('Respuestas '!$D$3:$D$330,$B6,'Respuestas '!$J$3:$J$330)/(COUNTIF('Respuestas '!$D$3:$D$330,$B6)*5)</f>
        <v>0.7142857143</v>
      </c>
      <c r="E6" s="24">
        <f>SUMIF('Respuestas '!$D$3:$D$330,$B6,'Respuestas '!$L$3:$L$330)/(COUNTIF('Respuestas '!$D$3:$D$330,$B6)*5)</f>
        <v>0.7142857143</v>
      </c>
      <c r="F6" s="24">
        <f>(COUNTIFS('Respuestas '!$D$3:$D$330,$B6,'Respuestas '!$O$3:$O$330,"si")/COUNTIF('Respuestas '!$D$3:$D$330,$B6))</f>
        <v>1</v>
      </c>
      <c r="G6" s="24">
        <f>(COUNTIFS('Respuestas '!$D$3:$D$330,$B6,'Respuestas '!$P$3:$P$330,"si")/COUNTIF('Respuestas '!$D$3:$D$330,$B6))</f>
        <v>0.1428571429</v>
      </c>
      <c r="H6" s="24">
        <f>(COUNTIFS('Respuestas '!$D$3:$D$330,$B6,'Respuestas '!$Q$3:$Q$330,"si")/COUNTIF('Respuestas '!$D$3:$D$330,$B6))</f>
        <v>0.3571428571</v>
      </c>
      <c r="I6" s="24">
        <f>SUMIF('Respuestas '!$D$3:$D$330,$B6,'Respuestas '!$R$3:$R$330)/(COUNTIF('Respuestas '!$D$3:$D$330,$B6)*5)</f>
        <v>0.3571428571</v>
      </c>
      <c r="J6" s="24">
        <f>SUMIF('Respuestas '!$D$3:$D$330,$B6,'Respuestas '!$S$3:$S$330)/(COUNTIF('Respuestas '!$D$3:$D$330,$B6)*5)</f>
        <v>0.7142857143</v>
      </c>
      <c r="AA6" s="14">
        <v>4.0</v>
      </c>
      <c r="AB6" s="24">
        <f t="shared" ref="AB6:AI6" si="4">AVERAGEIF($A$3:$A$22,$AA6,C$3:C$22)</f>
        <v>0.5594539825</v>
      </c>
      <c r="AC6" s="24">
        <f t="shared" si="4"/>
        <v>0.7017632986</v>
      </c>
      <c r="AD6" s="24">
        <f t="shared" si="4"/>
        <v>0.7683893892</v>
      </c>
      <c r="AE6" s="24">
        <f t="shared" si="4"/>
        <v>0.9081550802</v>
      </c>
      <c r="AF6" s="24">
        <f t="shared" si="4"/>
        <v>0.2748381649</v>
      </c>
      <c r="AG6" s="24">
        <f t="shared" si="4"/>
        <v>0.3741134253</v>
      </c>
      <c r="AH6" s="24">
        <f t="shared" si="4"/>
        <v>0.4120468618</v>
      </c>
      <c r="AI6" s="24">
        <f t="shared" si="4"/>
        <v>0.6181177878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</row>
    <row r="7">
      <c r="A7" s="14">
        <v>2.0</v>
      </c>
      <c r="B7" s="13" t="s">
        <v>38</v>
      </c>
      <c r="C7" s="24">
        <f>SUMIF('Respuestas '!$D$3:$D$330,B7,'Respuestas '!$G$3:$G$330)/(COUNTIF('Respuestas '!$D$3:$D$330,B7)*5)</f>
        <v>0.7230769231</v>
      </c>
      <c r="D7" s="24">
        <f>SUMIF('Respuestas '!$D$3:$D$330,$B7,'Respuestas '!$J$3:$J$330)/(COUNTIF('Respuestas '!$D$3:$D$330,$B7)*5)</f>
        <v>0.7230769231</v>
      </c>
      <c r="E7" s="24">
        <f>SUMIF('Respuestas '!$D$3:$D$330,$B7,'Respuestas '!$L$3:$L$330)/(COUNTIF('Respuestas '!$D$3:$D$330,$B7)*5)</f>
        <v>0.7384615385</v>
      </c>
      <c r="F7" s="24">
        <f>(COUNTIFS('Respuestas '!$D$3:$D$330,$B7,'Respuestas '!$O$3:$O$330,"si")/COUNTIF('Respuestas '!$D$3:$D$330,$B7))</f>
        <v>0.9230769231</v>
      </c>
      <c r="G7" s="24">
        <f>(COUNTIFS('Respuestas '!$D$3:$D$330,$B7,'Respuestas '!$P$3:$P$330,"si")/COUNTIF('Respuestas '!$D$3:$D$330,$B7))</f>
        <v>0.07692307692</v>
      </c>
      <c r="H7" s="24">
        <f>(COUNTIFS('Respuestas '!$D$3:$D$330,$B7,'Respuestas '!$Q$3:$Q$330,"si")/COUNTIF('Respuestas '!$D$3:$D$330,$B7))</f>
        <v>0.2307692308</v>
      </c>
      <c r="I7" s="24">
        <f>SUMIF('Respuestas '!$D$3:$D$330,$B7,'Respuestas '!$R$3:$R$330)/(COUNTIF('Respuestas '!$D$3:$D$330,$B7)*5)</f>
        <v>0.4153846154</v>
      </c>
      <c r="J7" s="24">
        <f>SUMIF('Respuestas '!$D$3:$D$330,$B7,'Respuestas '!$S$3:$S$330)/(COUNTIF('Respuestas '!$D$3:$D$330,$B7)*5)</f>
        <v>0.6153846154</v>
      </c>
      <c r="AA7" s="14">
        <v>5.0</v>
      </c>
      <c r="AB7" s="24">
        <f t="shared" ref="AB7:AI7" si="5">AVERAGEIF($A$3:$A$22,$AA7,C$3:C$22)</f>
        <v>0.509590081</v>
      </c>
      <c r="AC7" s="24">
        <f t="shared" si="5"/>
        <v>0.6694205466</v>
      </c>
      <c r="AD7" s="24">
        <f t="shared" si="5"/>
        <v>0.751847166</v>
      </c>
      <c r="AE7" s="24">
        <f t="shared" si="5"/>
        <v>0.8980263158</v>
      </c>
      <c r="AF7" s="24">
        <f t="shared" si="5"/>
        <v>0.3762651822</v>
      </c>
      <c r="AG7" s="24">
        <f t="shared" si="5"/>
        <v>0.3839827935</v>
      </c>
      <c r="AH7" s="24">
        <f t="shared" si="5"/>
        <v>0.3918142713</v>
      </c>
      <c r="AI7" s="24">
        <f t="shared" si="5"/>
        <v>0.6588183198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</row>
    <row r="8">
      <c r="A8" s="14">
        <v>2.0</v>
      </c>
      <c r="B8" s="13" t="s">
        <v>67</v>
      </c>
      <c r="C8" s="24">
        <f>SUMIF('Respuestas '!$D$3:$D$330,B8,'Respuestas '!$G$3:$G$330)/(COUNTIF('Respuestas '!$D$3:$D$330,B8)*5)</f>
        <v>0.475</v>
      </c>
      <c r="D8" s="24">
        <f>SUMIF('Respuestas '!$D$3:$D$330,$B8,'Respuestas '!$J$3:$J$330)/(COUNTIF('Respuestas '!$D$3:$D$330,$B8)*5)</f>
        <v>0.7625</v>
      </c>
      <c r="E8" s="24">
        <f>SUMIF('Respuestas '!$D$3:$D$330,$B8,'Respuestas '!$L$3:$L$330)/(COUNTIF('Respuestas '!$D$3:$D$330,$B8)*5)</f>
        <v>0.8</v>
      </c>
      <c r="F8" s="24">
        <f>(COUNTIFS('Respuestas '!$D$3:$D$330,$B8,'Respuestas '!$O$3:$O$330,"si")/COUNTIF('Respuestas '!$D$3:$D$330,$B8))</f>
        <v>0.9375</v>
      </c>
      <c r="G8" s="24">
        <f>(COUNTIFS('Respuestas '!$D$3:$D$330,$B8,'Respuestas '!$P$3:$P$330,"si")/COUNTIF('Respuestas '!$D$3:$D$330,$B8))</f>
        <v>0.3125</v>
      </c>
      <c r="H8" s="24">
        <f>(COUNTIFS('Respuestas '!$D$3:$D$330,$B8,'Respuestas '!$Q$3:$Q$330,"si")/COUNTIF('Respuestas '!$D$3:$D$330,$B8))</f>
        <v>0.5625</v>
      </c>
      <c r="I8" s="24">
        <f>SUMIF('Respuestas '!$D$3:$D$330,$B8,'Respuestas '!$R$3:$R$330)/(COUNTIF('Respuestas '!$D$3:$D$330,$B8)*5)</f>
        <v>0.4</v>
      </c>
      <c r="J8" s="24">
        <f>SUMIF('Respuestas '!$D$3:$D$330,$B8,'Respuestas '!$S$3:$S$330)/(COUNTIF('Respuestas '!$D$3:$D$330,$B8)*5)</f>
        <v>0.6375</v>
      </c>
      <c r="AA8" s="14">
        <v>6.0</v>
      </c>
      <c r="AB8" s="24">
        <f t="shared" ref="AB8:AI8" si="6">AVERAGEIF($A$3:$A$22,$AA8,C$3:C$22)</f>
        <v>0.5404528478</v>
      </c>
      <c r="AC8" s="24">
        <f t="shared" si="6"/>
        <v>0.6366479925</v>
      </c>
      <c r="AD8" s="24">
        <f t="shared" si="6"/>
        <v>0.7736577965</v>
      </c>
      <c r="AE8" s="24">
        <f t="shared" si="6"/>
        <v>0.9126984127</v>
      </c>
      <c r="AF8" s="24">
        <f t="shared" si="6"/>
        <v>0.3588935574</v>
      </c>
      <c r="AG8" s="24">
        <f t="shared" si="6"/>
        <v>0.3276727358</v>
      </c>
      <c r="AH8" s="24">
        <f t="shared" si="6"/>
        <v>0.4144257703</v>
      </c>
      <c r="AI8" s="24">
        <f t="shared" si="6"/>
        <v>0.6949929972</v>
      </c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</row>
    <row r="9">
      <c r="A9" s="14">
        <v>3.0</v>
      </c>
      <c r="B9" s="13" t="s">
        <v>47</v>
      </c>
      <c r="C9" s="24">
        <f>SUMIF('Respuestas '!$D$3:$D$330,B9,'Respuestas '!$G$3:$G$330)/(COUNTIF('Respuestas '!$D$3:$D$330,B9)*5)</f>
        <v>0.5714285714</v>
      </c>
      <c r="D9" s="24">
        <f>SUMIF('Respuestas '!$D$3:$D$330,$B9,'Respuestas '!$J$3:$J$330)/(COUNTIF('Respuestas '!$D$3:$D$330,$B9)*5)</f>
        <v>0.5857142857</v>
      </c>
      <c r="E9" s="24">
        <f>SUMIF('Respuestas '!$D$3:$D$330,$B9,'Respuestas '!$L$3:$L$330)/(COUNTIF('Respuestas '!$D$3:$D$330,$B9)*5)</f>
        <v>0.6714285714</v>
      </c>
      <c r="F9" s="24">
        <f>(COUNTIFS('Respuestas '!$D$3:$D$330,$B9,'Respuestas '!$O$3:$O$330,"si")/COUNTIF('Respuestas '!$D$3:$D$330,$B9))</f>
        <v>0.9285714286</v>
      </c>
      <c r="G9" s="24">
        <f>(COUNTIFS('Respuestas '!$D$3:$D$330,$B9,'Respuestas '!$P$3:$P$330,"si")/COUNTIF('Respuestas '!$D$3:$D$330,$B9))</f>
        <v>0.07142857143</v>
      </c>
      <c r="H9" s="24">
        <f>(COUNTIFS('Respuestas '!$D$3:$D$330,$B9,'Respuestas '!$Q$3:$Q$330,"si")/COUNTIF('Respuestas '!$D$3:$D$330,$B9))</f>
        <v>0</v>
      </c>
      <c r="I9" s="24">
        <f>SUMIF('Respuestas '!$D$3:$D$330,$B9,'Respuestas '!$R$3:$R$330)/(COUNTIF('Respuestas '!$D$3:$D$330,$B9)*5)</f>
        <v>0.3857142857</v>
      </c>
      <c r="J9" s="24">
        <f>SUMIF('Respuestas '!$D$3:$D$330,$B9,'Respuestas '!$S$3:$S$330)/(COUNTIF('Respuestas '!$D$3:$D$330,$B9)*5)</f>
        <v>0.7142857143</v>
      </c>
      <c r="O9" s="24"/>
      <c r="P9" s="24"/>
      <c r="Q9" s="24"/>
      <c r="R9" s="24"/>
      <c r="S9" s="24"/>
      <c r="T9" s="24"/>
      <c r="U9" s="24"/>
      <c r="V9" s="24"/>
    </row>
    <row r="10">
      <c r="A10" s="14">
        <v>3.0</v>
      </c>
      <c r="B10" s="13" t="s">
        <v>76</v>
      </c>
      <c r="C10" s="24">
        <f>SUMIF('Respuestas '!$D$3:$D$330,B10,'Respuestas '!$G$3:$G$330)/(COUNTIF('Respuestas '!$D$3:$D$330,B10)*5)</f>
        <v>0.5454545455</v>
      </c>
      <c r="D10" s="24">
        <f>SUMIF('Respuestas '!$D$3:$D$330,$B10,'Respuestas '!$J$3:$J$330)/(COUNTIF('Respuestas '!$D$3:$D$330,$B10)*5)</f>
        <v>0.7909090909</v>
      </c>
      <c r="E10" s="24">
        <f>SUMIF('Respuestas '!$D$3:$D$330,$B10,'Respuestas '!$L$3:$L$330)/(COUNTIF('Respuestas '!$D$3:$D$330,$B10)*5)</f>
        <v>0.7272727273</v>
      </c>
      <c r="F10" s="24">
        <f>(COUNTIFS('Respuestas '!$D$3:$D$330,$B10,'Respuestas '!$O$3:$O$330,"si")/COUNTIF('Respuestas '!$D$3:$D$330,$B10))</f>
        <v>0.9545454545</v>
      </c>
      <c r="G10" s="24">
        <f>(COUNTIFS('Respuestas '!$D$3:$D$330,$B10,'Respuestas '!$P$3:$P$330,"si")/COUNTIF('Respuestas '!$D$3:$D$330,$B10))</f>
        <v>0.3636363636</v>
      </c>
      <c r="H10" s="24">
        <f>(COUNTIFS('Respuestas '!$D$3:$D$330,$B10,'Respuestas '!$Q$3:$Q$330,"si")/COUNTIF('Respuestas '!$D$3:$D$330,$B10))</f>
        <v>0.5454545455</v>
      </c>
      <c r="I10" s="24">
        <f>SUMIF('Respuestas '!$D$3:$D$330,$B10,'Respuestas '!$R$3:$R$330)/(COUNTIF('Respuestas '!$D$3:$D$330,$B10)*5)</f>
        <v>0.4818181818</v>
      </c>
      <c r="J10" s="24">
        <f>SUMIF('Respuestas '!$D$3:$D$330,$B10,'Respuestas '!$S$3:$S$330)/(COUNTIF('Respuestas '!$D$3:$D$330,$B10)*5)</f>
        <v>0.5727272727</v>
      </c>
      <c r="O10" s="24"/>
      <c r="P10" s="24"/>
      <c r="Q10" s="24"/>
      <c r="R10" s="24"/>
      <c r="S10" s="24"/>
      <c r="T10" s="24"/>
      <c r="U10" s="24"/>
      <c r="V10" s="24"/>
    </row>
    <row r="11">
      <c r="A11" s="14">
        <v>4.0</v>
      </c>
      <c r="B11" s="13" t="s">
        <v>21</v>
      </c>
      <c r="C11" s="24">
        <f>SUMIF('Respuestas '!$D$3:$D$330,B11,'Respuestas '!$G$3:$G$330)/(COUNTIF('Respuestas '!$D$3:$D$330,B11)*5)</f>
        <v>0.52</v>
      </c>
      <c r="D11" s="24">
        <f>SUMIF('Respuestas '!$D$3:$D$330,$B11,'Respuestas '!$J$3:$J$330)/(COUNTIF('Respuestas '!$D$3:$D$330,$B11)*5)</f>
        <v>0.82</v>
      </c>
      <c r="E11" s="24">
        <f>SUMIF('Respuestas '!$D$3:$D$330,$B11,'Respuestas '!$L$3:$L$330)/(COUNTIF('Respuestas '!$D$3:$D$330,$B11)*5)</f>
        <v>0.75</v>
      </c>
      <c r="F11" s="24">
        <f>(COUNTIFS('Respuestas '!$D$3:$D$330,$B11,'Respuestas '!$O$3:$O$330,"si")/COUNTIF('Respuestas '!$D$3:$D$330,$B11))</f>
        <v>0.9</v>
      </c>
      <c r="G11" s="24">
        <f>(COUNTIFS('Respuestas '!$D$3:$D$330,$B11,'Respuestas '!$P$3:$P$330,"si")/COUNTIF('Respuestas '!$D$3:$D$330,$B11))</f>
        <v>0</v>
      </c>
      <c r="H11" s="24">
        <f>(COUNTIFS('Respuestas '!$D$3:$D$330,$B11,'Respuestas '!$Q$3:$Q$330,"si")/COUNTIF('Respuestas '!$D$3:$D$330,$B11))</f>
        <v>0.3</v>
      </c>
      <c r="I11" s="24">
        <f>SUMIF('Respuestas '!$D$3:$D$330,$B11,'Respuestas '!$R$3:$R$330)/(COUNTIF('Respuestas '!$D$3:$D$330,$B11)*5)</f>
        <v>0.37</v>
      </c>
      <c r="J11" s="24">
        <f>SUMIF('Respuestas '!$D$3:$D$330,$B11,'Respuestas '!$S$3:$S$330)/(COUNTIF('Respuestas '!$D$3:$D$330,$B11)*5)</f>
        <v>0.73</v>
      </c>
      <c r="O11" s="24"/>
      <c r="P11" s="24"/>
      <c r="Q11" s="24"/>
      <c r="R11" s="24"/>
      <c r="S11" s="24"/>
      <c r="T11" s="24"/>
      <c r="U11" s="24"/>
      <c r="V11" s="24"/>
      <c r="AB11" s="14" t="s">
        <v>121</v>
      </c>
      <c r="AC11" s="14" t="s">
        <v>113</v>
      </c>
      <c r="AD11" s="14" t="s">
        <v>122</v>
      </c>
      <c r="AF11" s="25"/>
      <c r="AI11" s="26">
        <f>3/10</f>
        <v>0.3</v>
      </c>
    </row>
    <row r="12">
      <c r="A12" s="14">
        <v>4.0</v>
      </c>
      <c r="B12" s="13" t="s">
        <v>33</v>
      </c>
      <c r="C12" s="24">
        <f>SUMIF('Respuestas '!$D$3:$D$330,B12,'Respuestas '!$G$3:$G$330)/(COUNTIF('Respuestas '!$D$3:$D$330,B12)*5)</f>
        <v>0.5894736842</v>
      </c>
      <c r="D12" s="24">
        <f>SUMIF('Respuestas '!$D$3:$D$330,$B12,'Respuestas '!$J$3:$J$330)/(COUNTIF('Respuestas '!$D$3:$D$330,$B12)*5)</f>
        <v>0.6736842105</v>
      </c>
      <c r="E12" s="24">
        <f>SUMIF('Respuestas '!$D$3:$D$330,$B12,'Respuestas '!$L$3:$L$330)/(COUNTIF('Respuestas '!$D$3:$D$330,$B12)*5)</f>
        <v>0.8315789474</v>
      </c>
      <c r="F12" s="24">
        <f>(COUNTIFS('Respuestas '!$D$3:$D$330,$B12,'Respuestas '!$O$3:$O$330,"si")/COUNTIF('Respuestas '!$D$3:$D$330,$B12))</f>
        <v>1</v>
      </c>
      <c r="G12" s="24">
        <f>(COUNTIFS('Respuestas '!$D$3:$D$330,$B12,'Respuestas '!$P$3:$P$330,"si")/COUNTIF('Respuestas '!$D$3:$D$330,$B12))</f>
        <v>0.4736842105</v>
      </c>
      <c r="H12" s="24">
        <f>(COUNTIFS('Respuestas '!$D$3:$D$330,$B12,'Respuestas '!$Q$3:$Q$330,"si")/COUNTIF('Respuestas '!$D$3:$D$330,$B12))</f>
        <v>0.4210526316</v>
      </c>
      <c r="I12" s="24">
        <f>SUMIF('Respuestas '!$D$3:$D$330,$B12,'Respuestas '!$R$3:$R$330)/(COUNTIF('Respuestas '!$D$3:$D$330,$B12)*5)</f>
        <v>0.5263157895</v>
      </c>
      <c r="J12" s="24">
        <f>SUMIF('Respuestas '!$D$3:$D$330,$B12,'Respuestas '!$S$3:$S$330)/(COUNTIF('Respuestas '!$D$3:$D$330,$B12)*5)</f>
        <v>0.6526315789</v>
      </c>
      <c r="O12" s="24"/>
      <c r="P12" s="24"/>
      <c r="Q12" s="24"/>
      <c r="R12" s="24"/>
      <c r="S12" s="24"/>
      <c r="T12" s="24"/>
      <c r="U12" s="24"/>
      <c r="V12" s="24"/>
      <c r="AA12" s="14">
        <v>1.0</v>
      </c>
      <c r="AB12" s="24">
        <f t="shared" ref="AB12:AB17" si="7">AVERAGE(AC3,AG3,AH3)</f>
        <v>0.4611564362</v>
      </c>
      <c r="AC12" s="24">
        <f t="shared" ref="AC12:AC17" si="8">AVERAGE(AB3,AD3,AE3,AI3)</f>
        <v>0.7496600622</v>
      </c>
      <c r="AD12" s="24">
        <f t="shared" ref="AD12:AD17" si="9">AC12-AB12</f>
        <v>0.288503626</v>
      </c>
      <c r="AF12" s="25"/>
    </row>
    <row r="13">
      <c r="A13" s="14">
        <v>4.0</v>
      </c>
      <c r="B13" s="13" t="s">
        <v>63</v>
      </c>
      <c r="C13" s="24">
        <f>SUMIF('Respuestas '!$D$3:$D$330,B13,'Respuestas '!$G$3:$G$330)/(COUNTIF('Respuestas '!$D$3:$D$330,B13)*5)</f>
        <v>0.5647058824</v>
      </c>
      <c r="D13" s="24">
        <f>SUMIF('Respuestas '!$D$3:$D$330,$B13,'Respuestas '!$J$3:$J$330)/(COUNTIF('Respuestas '!$D$3:$D$330,$B13)*5)</f>
        <v>0.6588235294</v>
      </c>
      <c r="E13" s="24">
        <f>SUMIF('Respuestas '!$D$3:$D$330,$B13,'Respuestas '!$L$3:$L$330)/(COUNTIF('Respuestas '!$D$3:$D$330,$B13)*5)</f>
        <v>0.7647058824</v>
      </c>
      <c r="F13" s="24">
        <f>(COUNTIFS('Respuestas '!$D$3:$D$330,$B13,'Respuestas '!$O$3:$O$330,"si")/COUNTIF('Respuestas '!$D$3:$D$330,$B13))</f>
        <v>0.8235294118</v>
      </c>
      <c r="G13" s="24">
        <f>(COUNTIFS('Respuestas '!$D$3:$D$330,$B13,'Respuestas '!$P$3:$P$330,"si")/COUNTIF('Respuestas '!$D$3:$D$330,$B13))</f>
        <v>0.3529411765</v>
      </c>
      <c r="H13" s="24">
        <f>(COUNTIFS('Respuestas '!$D$3:$D$330,$B13,'Respuestas '!$Q$3:$Q$330,"si")/COUNTIF('Respuestas '!$D$3:$D$330,$B13))</f>
        <v>0.4117647059</v>
      </c>
      <c r="I13" s="24">
        <f>SUMIF('Respuestas '!$D$3:$D$330,$B13,'Respuestas '!$R$3:$R$330)/(COUNTIF('Respuestas '!$D$3:$D$330,$B13)*5)</f>
        <v>0.3882352941</v>
      </c>
      <c r="J13" s="24">
        <f>SUMIF('Respuestas '!$D$3:$D$330,$B13,'Respuestas '!$S$3:$S$330)/(COUNTIF('Respuestas '!$D$3:$D$330,$B13)*5)</f>
        <v>0.4352941176</v>
      </c>
      <c r="O13" s="24"/>
      <c r="P13" s="24"/>
      <c r="Q13" s="24"/>
      <c r="R13" s="24"/>
      <c r="S13" s="24"/>
      <c r="T13" s="24"/>
      <c r="U13" s="24"/>
      <c r="V13" s="24"/>
      <c r="AA13" s="14">
        <v>2.0</v>
      </c>
      <c r="AB13" s="24">
        <f t="shared" si="7"/>
        <v>0.5025335775</v>
      </c>
      <c r="AC13" s="24">
        <f t="shared" si="8"/>
        <v>0.7386904762</v>
      </c>
      <c r="AD13" s="24">
        <f t="shared" si="9"/>
        <v>0.2361568987</v>
      </c>
      <c r="AF13" s="25"/>
    </row>
    <row r="14">
      <c r="A14" s="14">
        <v>4.0</v>
      </c>
      <c r="B14" s="13" t="s">
        <v>80</v>
      </c>
      <c r="C14" s="24">
        <f>SUMIF('Respuestas '!$D$3:$D$330,B14,'Respuestas '!$G$3:$G$330)/(COUNTIF('Respuestas '!$D$3:$D$330,B14)*5)</f>
        <v>0.5636363636</v>
      </c>
      <c r="D14" s="24">
        <f>SUMIF('Respuestas '!$D$3:$D$330,$B14,'Respuestas '!$J$3:$J$330)/(COUNTIF('Respuestas '!$D$3:$D$330,$B14)*5)</f>
        <v>0.6545454545</v>
      </c>
      <c r="E14" s="24">
        <f>SUMIF('Respuestas '!$D$3:$D$330,$B14,'Respuestas '!$L$3:$L$330)/(COUNTIF('Respuestas '!$D$3:$D$330,$B14)*5)</f>
        <v>0.7272727273</v>
      </c>
      <c r="F14" s="24">
        <f>(COUNTIFS('Respuestas '!$D$3:$D$330,$B14,'Respuestas '!$O$3:$O$330,"si")/COUNTIF('Respuestas '!$D$3:$D$330,$B14))</f>
        <v>0.9090909091</v>
      </c>
      <c r="G14" s="24">
        <f>(COUNTIFS('Respuestas '!$D$3:$D$330,$B14,'Respuestas '!$P$3:$P$330,"si")/COUNTIF('Respuestas '!$D$3:$D$330,$B14))</f>
        <v>0.2727272727</v>
      </c>
      <c r="H14" s="24">
        <f>(COUNTIFS('Respuestas '!$D$3:$D$330,$B14,'Respuestas '!$Q$3:$Q$330,"si")/COUNTIF('Respuestas '!$D$3:$D$330,$B14))</f>
        <v>0.3636363636</v>
      </c>
      <c r="I14" s="24">
        <f>SUMIF('Respuestas '!$D$3:$D$330,$B14,'Respuestas '!$R$3:$R$330)/(COUNTIF('Respuestas '!$D$3:$D$330,$B14)*5)</f>
        <v>0.3636363636</v>
      </c>
      <c r="J14" s="24">
        <f>SUMIF('Respuestas '!$D$3:$D$330,$B14,'Respuestas '!$S$3:$S$330)/(COUNTIF('Respuestas '!$D$3:$D$330,$B14)*5)</f>
        <v>0.6545454545</v>
      </c>
      <c r="O14" s="24"/>
      <c r="P14" s="24"/>
      <c r="Q14" s="24"/>
      <c r="R14" s="24"/>
      <c r="S14" s="24"/>
      <c r="T14" s="24"/>
      <c r="U14" s="24"/>
      <c r="V14" s="24"/>
      <c r="AA14" s="14">
        <v>3.0</v>
      </c>
      <c r="AB14" s="24">
        <f t="shared" si="7"/>
        <v>0.4649350649</v>
      </c>
      <c r="AC14" s="24">
        <f t="shared" si="8"/>
        <v>0.7107142857</v>
      </c>
      <c r="AD14" s="24">
        <f t="shared" si="9"/>
        <v>0.2457792208</v>
      </c>
      <c r="AF14" s="25"/>
    </row>
    <row r="15">
      <c r="A15" s="14">
        <v>5.0</v>
      </c>
      <c r="B15" s="13" t="s">
        <v>61</v>
      </c>
      <c r="C15" s="24">
        <f>SUMIF('Respuestas '!$D$3:$D$330,B15,'Respuestas '!$G$3:$G$330)/(COUNTIF('Respuestas '!$D$3:$D$330,B15)*5)</f>
        <v>0.5789473684</v>
      </c>
      <c r="D15" s="24">
        <f>SUMIF('Respuestas '!$D$3:$D$330,$B15,'Respuestas '!$J$3:$J$330)/(COUNTIF('Respuestas '!$D$3:$D$330,$B15)*5)</f>
        <v>0.7263157895</v>
      </c>
      <c r="E15" s="24">
        <f>SUMIF('Respuestas '!$D$3:$D$330,$B15,'Respuestas '!$L$3:$L$330)/(COUNTIF('Respuestas '!$D$3:$D$330,$B15)*5)</f>
        <v>0.7052631579</v>
      </c>
      <c r="F15" s="24">
        <f>(COUNTIFS('Respuestas '!$D$3:$D$330,$B15,'Respuestas '!$O$3:$O$330,"si")/COUNTIF('Respuestas '!$D$3:$D$330,$B15))</f>
        <v>0.9473684211</v>
      </c>
      <c r="G15" s="24">
        <f>(COUNTIFS('Respuestas '!$D$3:$D$330,$B15,'Respuestas '!$P$3:$P$330,"si")/COUNTIF('Respuestas '!$D$3:$D$330,$B15))</f>
        <v>0.5263157895</v>
      </c>
      <c r="H15" s="24">
        <f>(COUNTIFS('Respuestas '!$D$3:$D$330,$B15,'Respuestas '!$Q$3:$Q$330,"si")/COUNTIF('Respuestas '!$D$3:$D$330,$B15))</f>
        <v>0.2105263158</v>
      </c>
      <c r="I15" s="24">
        <f>SUMIF('Respuestas '!$D$3:$D$330,$B15,'Respuestas '!$R$3:$R$330)/(COUNTIF('Respuestas '!$D$3:$D$330,$B15)*5)</f>
        <v>0.3789473684</v>
      </c>
      <c r="J15" s="24">
        <f>SUMIF('Respuestas '!$D$3:$D$330,$B15,'Respuestas '!$S$3:$S$330)/(COUNTIF('Respuestas '!$D$3:$D$330,$B15)*5)</f>
        <v>0.6526315789</v>
      </c>
      <c r="O15" s="24"/>
      <c r="P15" s="24"/>
      <c r="Q15" s="24"/>
      <c r="R15" s="24"/>
      <c r="S15" s="24"/>
      <c r="T15" s="24"/>
      <c r="U15" s="24"/>
      <c r="V15" s="24"/>
      <c r="AA15" s="14">
        <v>4.0</v>
      </c>
      <c r="AB15" s="24">
        <f t="shared" si="7"/>
        <v>0.4959745286</v>
      </c>
      <c r="AC15" s="24">
        <f t="shared" si="8"/>
        <v>0.7135290599</v>
      </c>
      <c r="AD15" s="24">
        <f t="shared" si="9"/>
        <v>0.2175545314</v>
      </c>
      <c r="AF15" s="25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</row>
    <row r="16">
      <c r="A16" s="14">
        <v>5.0</v>
      </c>
      <c r="B16" s="13" t="s">
        <v>70</v>
      </c>
      <c r="C16" s="24">
        <f>SUMIF('Respuestas '!$D$3:$D$330,B16,'Respuestas '!$G$3:$G$330)/(COUNTIF('Respuestas '!$D$3:$D$330,B16)*5)</f>
        <v>0.4421052632</v>
      </c>
      <c r="D16" s="24">
        <f>SUMIF('Respuestas '!$D$3:$D$330,$B16,'Respuestas '!$J$3:$J$330)/(COUNTIF('Respuestas '!$D$3:$D$330,$B16)*5)</f>
        <v>0.5157894737</v>
      </c>
      <c r="E16" s="24">
        <f>SUMIF('Respuestas '!$D$3:$D$330,$B16,'Respuestas '!$L$3:$L$330)/(COUNTIF('Respuestas '!$D$3:$D$330,$B16)*5)</f>
        <v>0.7578947368</v>
      </c>
      <c r="F16" s="24">
        <f>(COUNTIFS('Respuestas '!$D$3:$D$330,$B16,'Respuestas '!$O$3:$O$330,"si")/COUNTIF('Respuestas '!$D$3:$D$330,$B16))</f>
        <v>0.8947368421</v>
      </c>
      <c r="G16" s="24">
        <f>(COUNTIFS('Respuestas '!$D$3:$D$330,$B16,'Respuestas '!$P$3:$P$330,"si")/COUNTIF('Respuestas '!$D$3:$D$330,$B16))</f>
        <v>0.4210526316</v>
      </c>
      <c r="H16" s="24">
        <f>(COUNTIFS('Respuestas '!$D$3:$D$330,$B16,'Respuestas '!$Q$3:$Q$330,"si")/COUNTIF('Respuestas '!$D$3:$D$330,$B16))</f>
        <v>0.3157894737</v>
      </c>
      <c r="I16" s="24">
        <f>SUMIF('Respuestas '!$D$3:$D$330,$B16,'Respuestas '!$R$3:$R$330)/(COUNTIF('Respuestas '!$D$3:$D$330,$B16)*5)</f>
        <v>0.4315789474</v>
      </c>
      <c r="J16" s="24">
        <f>SUMIF('Respuestas '!$D$3:$D$330,$B16,'Respuestas '!$S$3:$S$330)/(COUNTIF('Respuestas '!$D$3:$D$330,$B16)*5)</f>
        <v>0.6105263158</v>
      </c>
      <c r="O16" s="24"/>
      <c r="P16" s="24"/>
      <c r="Q16" s="24"/>
      <c r="R16" s="24"/>
      <c r="S16" s="24"/>
      <c r="T16" s="24"/>
      <c r="U16" s="24"/>
      <c r="V16" s="24"/>
      <c r="AA16" s="14">
        <v>5.0</v>
      </c>
      <c r="AB16" s="24">
        <f t="shared" si="7"/>
        <v>0.4817392038</v>
      </c>
      <c r="AC16" s="24">
        <f t="shared" si="8"/>
        <v>0.7045704706</v>
      </c>
      <c r="AD16" s="24">
        <f t="shared" si="9"/>
        <v>0.2228312669</v>
      </c>
      <c r="AF16" s="25"/>
    </row>
    <row r="17">
      <c r="A17" s="14">
        <v>5.0</v>
      </c>
      <c r="B17" s="13" t="s">
        <v>78</v>
      </c>
      <c r="C17" s="24">
        <f>SUMIF('Respuestas '!$D$3:$D$330,B17,'Respuestas '!$G$3:$G$330)/(COUNTIF('Respuestas '!$D$3:$D$330,B17)*5)</f>
        <v>0.525</v>
      </c>
      <c r="D17" s="24">
        <f>SUMIF('Respuestas '!$D$3:$D$330,$B17,'Respuestas '!$J$3:$J$330)/(COUNTIF('Respuestas '!$D$3:$D$330,$B17)*5)</f>
        <v>0.7125</v>
      </c>
      <c r="E17" s="24">
        <f>SUMIF('Respuestas '!$D$3:$D$330,$B17,'Respuestas '!$L$3:$L$330)/(COUNTIF('Respuestas '!$D$3:$D$330,$B17)*5)</f>
        <v>0.775</v>
      </c>
      <c r="F17" s="24">
        <f>(COUNTIFS('Respuestas '!$D$3:$D$330,$B17,'Respuestas '!$O$3:$O$330,"si")/COUNTIF('Respuestas '!$D$3:$D$330,$B17))</f>
        <v>0.75</v>
      </c>
      <c r="G17" s="24">
        <f>(COUNTIFS('Respuestas '!$D$3:$D$330,$B17,'Respuestas '!$P$3:$P$330,"si")/COUNTIF('Respuestas '!$D$3:$D$330,$B17))</f>
        <v>0.25</v>
      </c>
      <c r="H17" s="24">
        <f>(COUNTIFS('Respuestas '!$D$3:$D$330,$B17,'Respuestas '!$Q$3:$Q$330,"si")/COUNTIF('Respuestas '!$D$3:$D$330,$B17))</f>
        <v>0.625</v>
      </c>
      <c r="I17" s="24">
        <f>SUMIF('Respuestas '!$D$3:$D$330,$B17,'Respuestas '!$R$3:$R$330)/(COUNTIF('Respuestas '!$D$3:$D$330,$B17)*5)</f>
        <v>0.3875</v>
      </c>
      <c r="J17" s="24">
        <f>SUMIF('Respuestas '!$D$3:$D$330,$B17,'Respuestas '!$S$3:$S$330)/(COUNTIF('Respuestas '!$D$3:$D$330,$B17)*5)</f>
        <v>0.5875</v>
      </c>
      <c r="O17" s="24"/>
      <c r="P17" s="24"/>
      <c r="Q17" s="24"/>
      <c r="R17" s="24"/>
      <c r="S17" s="24"/>
      <c r="T17" s="24"/>
      <c r="U17" s="24"/>
      <c r="V17" s="24"/>
      <c r="AA17" s="14">
        <v>6.0</v>
      </c>
      <c r="AB17" s="24">
        <f t="shared" si="7"/>
        <v>0.4595821662</v>
      </c>
      <c r="AC17" s="24">
        <f t="shared" si="8"/>
        <v>0.7304505135</v>
      </c>
      <c r="AD17" s="24">
        <f t="shared" si="9"/>
        <v>0.2708683473</v>
      </c>
      <c r="AF17" s="25"/>
    </row>
    <row r="18">
      <c r="A18" s="14">
        <v>5.0</v>
      </c>
      <c r="B18" s="13" t="s">
        <v>82</v>
      </c>
      <c r="C18" s="24">
        <f>SUMIF('Respuestas '!$D$3:$D$330,B18,'Respuestas '!$G$3:$G$330)/(COUNTIF('Respuestas '!$D$3:$D$330,B18)*5)</f>
        <v>0.4923076923</v>
      </c>
      <c r="D18" s="24">
        <f>SUMIF('Respuestas '!$D$3:$D$330,$B18,'Respuestas '!$J$3:$J$330)/(COUNTIF('Respuestas '!$D$3:$D$330,$B18)*5)</f>
        <v>0.7230769231</v>
      </c>
      <c r="E18" s="24">
        <f>SUMIF('Respuestas '!$D$3:$D$330,$B18,'Respuestas '!$L$3:$L$330)/(COUNTIF('Respuestas '!$D$3:$D$330,$B18)*5)</f>
        <v>0.7692307692</v>
      </c>
      <c r="F18" s="24">
        <f>(COUNTIFS('Respuestas '!$D$3:$D$330,$B18,'Respuestas '!$O$3:$O$330,"si")/COUNTIF('Respuestas '!$D$3:$D$330,$B18))</f>
        <v>1</v>
      </c>
      <c r="G18" s="24">
        <f>(COUNTIFS('Respuestas '!$D$3:$D$330,$B18,'Respuestas '!$P$3:$P$330,"si")/COUNTIF('Respuestas '!$D$3:$D$330,$B18))</f>
        <v>0.3076923077</v>
      </c>
      <c r="H18" s="24">
        <f>(COUNTIFS('Respuestas '!$D$3:$D$330,$B18,'Respuestas '!$Q$3:$Q$330,"si")/COUNTIF('Respuestas '!$D$3:$D$330,$B18))</f>
        <v>0.3846153846</v>
      </c>
      <c r="I18" s="24">
        <f>SUMIF('Respuestas '!$D$3:$D$330,$B18,'Respuestas '!$R$3:$R$330)/(COUNTIF('Respuestas '!$D$3:$D$330,$B18)*5)</f>
        <v>0.3692307692</v>
      </c>
      <c r="J18" s="24">
        <f>SUMIF('Respuestas '!$D$3:$D$330,$B18,'Respuestas '!$S$3:$S$330)/(COUNTIF('Respuestas '!$D$3:$D$330,$B18)*5)</f>
        <v>0.7846153846</v>
      </c>
      <c r="O18" s="24"/>
      <c r="P18" s="24"/>
      <c r="Q18" s="24"/>
      <c r="R18" s="24"/>
      <c r="S18" s="24"/>
      <c r="T18" s="24"/>
      <c r="U18" s="24"/>
      <c r="V18" s="24"/>
      <c r="AF18" s="25"/>
    </row>
    <row r="19">
      <c r="A19" s="14">
        <v>6.0</v>
      </c>
      <c r="B19" s="13" t="s">
        <v>57</v>
      </c>
      <c r="C19" s="24">
        <f>SUMIF('Respuestas '!$D$3:$D$330,B19,'Respuestas '!$G$3:$G$330)/(COUNTIF('Respuestas '!$D$3:$D$330,B19)*5)</f>
        <v>0.6428571429</v>
      </c>
      <c r="D19" s="24">
        <f>SUMIF('Respuestas '!$D$3:$D$330,$B19,'Respuestas '!$J$3:$J$330)/(COUNTIF('Respuestas '!$D$3:$D$330,$B19)*5)</f>
        <v>0.6714285714</v>
      </c>
      <c r="E19" s="24">
        <f>SUMIF('Respuestas '!$D$3:$D$330,$B19,'Respuestas '!$L$3:$L$330)/(COUNTIF('Respuestas '!$D$3:$D$330,$B19)*5)</f>
        <v>0.7714285714</v>
      </c>
      <c r="F19" s="24">
        <f>(COUNTIFS('Respuestas '!$D$3:$D$330,$B19,'Respuestas '!$O$3:$O$330,"si")/COUNTIF('Respuestas '!$D$3:$D$330,$B19))</f>
        <v>0.9285714286</v>
      </c>
      <c r="G19" s="24">
        <f>(COUNTIFS('Respuestas '!$D$3:$D$330,$B19,'Respuestas '!$P$3:$P$330,"si")/COUNTIF('Respuestas '!$D$3:$D$330,$B19))</f>
        <v>0.3571428571</v>
      </c>
      <c r="H19" s="24">
        <f>(COUNTIFS('Respuestas '!$D$3:$D$330,$B19,'Respuestas '!$Q$3:$Q$330,"si")/COUNTIF('Respuestas '!$D$3:$D$330,$B19))</f>
        <v>0.2142857143</v>
      </c>
      <c r="I19" s="24">
        <f>SUMIF('Respuestas '!$D$3:$D$330,$B19,'Respuestas '!$R$3:$R$330)/(COUNTIF('Respuestas '!$D$3:$D$330,$B19)*5)</f>
        <v>0.4714285714</v>
      </c>
      <c r="J19" s="24">
        <f>SUMIF('Respuestas '!$D$3:$D$330,$B19,'Respuestas '!$S$3:$S$330)/(COUNTIF('Respuestas '!$D$3:$D$330,$B19)*5)</f>
        <v>0.6142857143</v>
      </c>
      <c r="O19" s="24"/>
      <c r="P19" s="24"/>
      <c r="Q19" s="24"/>
      <c r="R19" s="24"/>
      <c r="S19" s="24"/>
      <c r="T19" s="24"/>
      <c r="U19" s="24"/>
      <c r="V19" s="24"/>
      <c r="AF19" s="25"/>
    </row>
    <row r="20">
      <c r="A20" s="14">
        <v>6.0</v>
      </c>
      <c r="B20" s="13" t="s">
        <v>65</v>
      </c>
      <c r="C20" s="24">
        <f>SUMIF('Respuestas '!$D$3:$D$330,B20,'Respuestas '!$G$3:$G$330)/(COUNTIF('Respuestas '!$D$3:$D$330,B20)*5)</f>
        <v>0.5411764706</v>
      </c>
      <c r="D20" s="24">
        <f>SUMIF('Respuestas '!$D$3:$D$330,$B20,'Respuestas '!$J$3:$J$330)/(COUNTIF('Respuestas '!$D$3:$D$330,$B20)*5)</f>
        <v>0.5529411765</v>
      </c>
      <c r="E20" s="24">
        <f>SUMIF('Respuestas '!$D$3:$D$330,$B20,'Respuestas '!$L$3:$L$330)/(COUNTIF('Respuestas '!$D$3:$D$330,$B20)*5)</f>
        <v>0.7176470588</v>
      </c>
      <c r="F20" s="24">
        <f>(COUNTIFS('Respuestas '!$D$3:$D$330,$B20,'Respuestas '!$O$3:$O$330,"si")/COUNTIF('Respuestas '!$D$3:$D$330,$B20))</f>
        <v>1</v>
      </c>
      <c r="G20" s="24">
        <f>(COUNTIFS('Respuestas '!$D$3:$D$330,$B20,'Respuestas '!$P$3:$P$330,"si")/COUNTIF('Respuestas '!$D$3:$D$330,$B20))</f>
        <v>0.4117647059</v>
      </c>
      <c r="H20" s="24">
        <f>(COUNTIFS('Respuestas '!$D$3:$D$330,$B20,'Respuestas '!$Q$3:$Q$330,"si")/COUNTIF('Respuestas '!$D$3:$D$330,$B20))</f>
        <v>0.2352941176</v>
      </c>
      <c r="I20" s="24">
        <f>SUMIF('Respuestas '!$D$3:$D$330,$B20,'Respuestas '!$R$3:$R$330)/(COUNTIF('Respuestas '!$D$3:$D$330,$B20)*5)</f>
        <v>0.3529411765</v>
      </c>
      <c r="J20" s="24">
        <f>SUMIF('Respuestas '!$D$3:$D$330,$B20,'Respuestas '!$S$3:$S$330)/(COUNTIF('Respuestas '!$D$3:$D$330,$B20)*5)</f>
        <v>0.6823529412</v>
      </c>
      <c r="O20" s="24"/>
      <c r="P20" s="24"/>
      <c r="Q20" s="24"/>
      <c r="R20" s="24"/>
      <c r="S20" s="24"/>
      <c r="T20" s="24"/>
      <c r="U20" s="24"/>
      <c r="V20" s="24"/>
      <c r="AF20" s="25"/>
    </row>
    <row r="21">
      <c r="A21" s="14">
        <v>6.0</v>
      </c>
      <c r="B21" s="13" t="s">
        <v>72</v>
      </c>
      <c r="C21" s="24">
        <f>SUMIF('Respuestas '!$D$3:$D$330,B21,'Respuestas '!$G$3:$G$330)/(COUNTIF('Respuestas '!$D$3:$D$330,B21)*5)</f>
        <v>0.4666666667</v>
      </c>
      <c r="D21" s="24">
        <f>SUMIF('Respuestas '!$D$3:$D$330,$B21,'Respuestas '!$J$3:$J$330)/(COUNTIF('Respuestas '!$D$3:$D$330,$B21)*5)</f>
        <v>0.6333333333</v>
      </c>
      <c r="E21" s="24">
        <f>SUMIF('Respuestas '!$D$3:$D$330,$B21,'Respuestas '!$L$3:$L$330)/(COUNTIF('Respuestas '!$D$3:$D$330,$B21)*5)</f>
        <v>0.7833333333</v>
      </c>
      <c r="F21" s="24">
        <f>(COUNTIFS('Respuestas '!$D$3:$D$330,$B21,'Respuestas '!$O$3:$O$330,"si")/COUNTIF('Respuestas '!$D$3:$D$330,$B21))</f>
        <v>1</v>
      </c>
      <c r="G21" s="24">
        <f>(COUNTIFS('Respuestas '!$D$3:$D$330,$B21,'Respuestas '!$P$3:$P$330,"si")/COUNTIF('Respuestas '!$D$3:$D$330,$B21))</f>
        <v>0.5</v>
      </c>
      <c r="H21" s="24">
        <f>(COUNTIFS('Respuestas '!$D$3:$D$330,$B21,'Respuestas '!$Q$3:$Q$330,"si")/COUNTIF('Respuestas '!$D$3:$D$330,$B21))</f>
        <v>0.4166666667</v>
      </c>
      <c r="I21" s="24">
        <f>SUMIF('Respuestas '!$D$3:$D$330,$B21,'Respuestas '!$R$3:$R$330)/(COUNTIF('Respuestas '!$D$3:$D$330,$B21)*5)</f>
        <v>0.5</v>
      </c>
      <c r="J21" s="24">
        <f>SUMIF('Respuestas '!$D$3:$D$330,$B21,'Respuestas '!$S$3:$S$330)/(COUNTIF('Respuestas '!$D$3:$D$330,$B21)*5)</f>
        <v>0.7166666667</v>
      </c>
      <c r="O21" s="24"/>
      <c r="P21" s="24"/>
      <c r="Q21" s="24"/>
      <c r="R21" s="24"/>
      <c r="S21" s="24"/>
      <c r="T21" s="24"/>
      <c r="U21" s="24"/>
      <c r="V21" s="24"/>
    </row>
    <row r="22">
      <c r="A22" s="14">
        <v>6.0</v>
      </c>
      <c r="B22" s="13" t="s">
        <v>66</v>
      </c>
      <c r="C22" s="24">
        <f>SUMIF('Respuestas '!$D$3:$D$330,B22,'Respuestas '!$G$3:$G$330)/(COUNTIF('Respuestas '!$D$3:$D$330,B22)*5)</f>
        <v>0.5111111111</v>
      </c>
      <c r="D22" s="24">
        <f>SUMIF('Respuestas '!$D$3:$D$330,$B22,'Respuestas '!$J$3:$J$330)/(COUNTIF('Respuestas '!$D$3:$D$330,$B22)*5)</f>
        <v>0.6888888889</v>
      </c>
      <c r="E22" s="24">
        <f>SUMIF('Respuestas '!$D$3:$D$330,$B22,'Respuestas '!$L$3:$L$330)/(COUNTIF('Respuestas '!$D$3:$D$330,$B22)*5)</f>
        <v>0.8222222222</v>
      </c>
      <c r="F22" s="24">
        <f>(COUNTIFS('Respuestas '!$D$3:$D$330,$B22,'Respuestas '!$O$3:$O$330,"si")/COUNTIF('Respuestas '!$D$3:$D$330,$B22))</f>
        <v>0.7222222222</v>
      </c>
      <c r="G22" s="24">
        <f>(COUNTIFS('Respuestas '!$D$3:$D$330,$B22,'Respuestas '!$P$3:$P$330,"si")/COUNTIF('Respuestas '!$D$3:$D$330,$B22))</f>
        <v>0.1666666667</v>
      </c>
      <c r="H22" s="24">
        <f>(COUNTIFS('Respuestas '!$D$3:$D$330,$B22,'Respuestas '!$Q$3:$Q$330,"si")/COUNTIF('Respuestas '!$D$3:$D$330,$B22))</f>
        <v>0.4444444444</v>
      </c>
      <c r="I22" s="24">
        <f>SUMIF('Respuestas '!$D$3:$D$330,$B22,'Respuestas '!$R$3:$R$330)/(COUNTIF('Respuestas '!$D$3:$D$330,$B22)*5)</f>
        <v>0.3333333333</v>
      </c>
      <c r="J22" s="24">
        <f>SUMIF('Respuestas '!$D$3:$D$330,$B22,'Respuestas '!$S$3:$S$330)/(COUNTIF('Respuestas '!$D$3:$D$330,$B22)*5)</f>
        <v>0.7666666667</v>
      </c>
      <c r="O22" s="24"/>
      <c r="P22" s="24"/>
      <c r="Q22" s="24"/>
      <c r="R22" s="24"/>
      <c r="S22" s="24"/>
      <c r="T22" s="24"/>
      <c r="U22" s="24"/>
      <c r="V22" s="24"/>
    </row>
    <row r="23">
      <c r="C23" s="24"/>
    </row>
    <row r="24">
      <c r="C24" s="24"/>
    </row>
    <row r="25">
      <c r="C25" s="24"/>
    </row>
    <row r="26">
      <c r="B26" s="14" t="s">
        <v>1</v>
      </c>
      <c r="C26" s="27">
        <v>1.0</v>
      </c>
      <c r="D26" s="13">
        <v>1.0</v>
      </c>
      <c r="E26" s="13">
        <v>1.0</v>
      </c>
      <c r="F26" s="13">
        <v>2.0</v>
      </c>
      <c r="G26" s="13">
        <v>2.0</v>
      </c>
      <c r="H26" s="13">
        <v>2.0</v>
      </c>
      <c r="I26" s="13">
        <v>3.0</v>
      </c>
      <c r="J26" s="13">
        <v>3.0</v>
      </c>
      <c r="K26" s="13">
        <v>4.0</v>
      </c>
      <c r="L26" s="13">
        <v>4.0</v>
      </c>
      <c r="M26" s="13">
        <v>4.0</v>
      </c>
      <c r="N26" s="13">
        <v>4.0</v>
      </c>
      <c r="O26" s="13">
        <v>5.0</v>
      </c>
      <c r="P26" s="13">
        <v>5.0</v>
      </c>
      <c r="Q26" s="13">
        <v>5.0</v>
      </c>
      <c r="R26" s="13">
        <v>5.0</v>
      </c>
      <c r="S26" s="13">
        <v>6.0</v>
      </c>
      <c r="T26" s="13">
        <v>6.0</v>
      </c>
      <c r="U26" s="13">
        <v>6.0</v>
      </c>
      <c r="V26" s="13">
        <v>6.0</v>
      </c>
      <c r="AB26" s="14" t="s">
        <v>1</v>
      </c>
      <c r="AC26" s="27"/>
    </row>
    <row r="27">
      <c r="B27" s="18" t="s">
        <v>7</v>
      </c>
      <c r="C27" s="24" t="s">
        <v>39</v>
      </c>
      <c r="D27" s="13" t="s">
        <v>52</v>
      </c>
      <c r="E27" s="13" t="s">
        <v>75</v>
      </c>
      <c r="F27" s="13" t="s">
        <v>45</v>
      </c>
      <c r="G27" s="13" t="s">
        <v>38</v>
      </c>
      <c r="H27" s="13" t="s">
        <v>67</v>
      </c>
      <c r="I27" s="13" t="s">
        <v>47</v>
      </c>
      <c r="J27" s="13" t="s">
        <v>76</v>
      </c>
      <c r="K27" s="13" t="s">
        <v>21</v>
      </c>
      <c r="L27" s="13" t="s">
        <v>33</v>
      </c>
      <c r="M27" s="13" t="s">
        <v>63</v>
      </c>
      <c r="N27" s="13" t="s">
        <v>80</v>
      </c>
      <c r="O27" s="13" t="s">
        <v>61</v>
      </c>
      <c r="P27" s="13" t="s">
        <v>70</v>
      </c>
      <c r="Q27" s="13" t="s">
        <v>78</v>
      </c>
      <c r="R27" s="13" t="s">
        <v>82</v>
      </c>
      <c r="S27" s="13" t="s">
        <v>57</v>
      </c>
      <c r="T27" s="13" t="s">
        <v>65</v>
      </c>
      <c r="U27" s="13" t="s">
        <v>72</v>
      </c>
      <c r="V27" s="13" t="s">
        <v>66</v>
      </c>
      <c r="AB27" s="18" t="s">
        <v>7</v>
      </c>
      <c r="AC27" s="27">
        <v>1.0</v>
      </c>
      <c r="AD27" s="14">
        <v>2.0</v>
      </c>
      <c r="AE27" s="14">
        <v>3.0</v>
      </c>
      <c r="AF27" s="14">
        <v>4.0</v>
      </c>
      <c r="AG27" s="14">
        <v>5.0</v>
      </c>
      <c r="AH27" s="14">
        <v>6.0</v>
      </c>
    </row>
    <row r="28">
      <c r="B28" s="13" t="s">
        <v>24</v>
      </c>
      <c r="C28" s="24">
        <f>COUNTIFS('Respuestas '!$H$3:$H$330,$B28,'Respuestas '!$D$3:$D$330,C$27)/COUNTIF('Respuestas '!$D$3:$D$330,C$27)</f>
        <v>0.2424242424</v>
      </c>
      <c r="D28" s="24">
        <f>COUNTIFS('Respuestas '!$H$3:$H$330,$B28,'Respuestas '!$D$3:$D$330,D$27)/COUNTIF('Respuestas '!$D$3:$D$330,D$27)</f>
        <v>0</v>
      </c>
      <c r="E28" s="24">
        <f>COUNTIFS('Respuestas '!$H$3:$H$330,$B28,'Respuestas '!$D$3:$D$330,E$27)/COUNTIF('Respuestas '!$D$3:$D$330,E$27)</f>
        <v>0</v>
      </c>
      <c r="F28" s="24">
        <f>COUNTIFS('Respuestas '!$H$3:$H$330,$B28,'Respuestas '!$D$3:$D$330,F$27)/COUNTIF('Respuestas '!$D$3:$D$330,F$27)</f>
        <v>0.07142857143</v>
      </c>
      <c r="G28" s="24">
        <f>COUNTIFS('Respuestas '!$H$3:$H$330,$B28,'Respuestas '!$D$3:$D$330,G$27)/COUNTIF('Respuestas '!$D$3:$D$330,G$27)</f>
        <v>0</v>
      </c>
      <c r="H28" s="24">
        <f>COUNTIFS('Respuestas '!$H$3:$H$330,$B28,'Respuestas '!$D$3:$D$330,H$27)/COUNTIF('Respuestas '!$D$3:$D$330,H$27)</f>
        <v>0.125</v>
      </c>
      <c r="I28" s="24">
        <f>COUNTIFS('Respuestas '!$H$3:$H$330,$B28,'Respuestas '!$D$3:$D$330,I$27)/COUNTIF('Respuestas '!$D$3:$D$330,I$27)</f>
        <v>0.07142857143</v>
      </c>
      <c r="J28" s="24">
        <f>COUNTIFS('Respuestas '!$H$3:$H$330,$B28,'Respuestas '!$D$3:$D$330,J$27)/COUNTIF('Respuestas '!$D$3:$D$330,J$27)</f>
        <v>0.1818181818</v>
      </c>
      <c r="K28" s="24">
        <f>COUNTIFS('Respuestas '!$H$3:$H$330,$B28,'Respuestas '!$D$3:$D$330,K$27)/COUNTIF('Respuestas '!$D$3:$D$330,K$27)</f>
        <v>0.1</v>
      </c>
      <c r="L28" s="24">
        <f>COUNTIFS('Respuestas '!$H$3:$H$330,$B28,'Respuestas '!$D$3:$D$330,L$27)/COUNTIF('Respuestas '!$D$3:$D$330,L$27)</f>
        <v>0.05263157895</v>
      </c>
      <c r="M28" s="24">
        <f>COUNTIFS('Respuestas '!$H$3:$H$330,$B28,'Respuestas '!$D$3:$D$330,M$27)/COUNTIF('Respuestas '!$D$3:$D$330,M$27)</f>
        <v>0.05882352941</v>
      </c>
      <c r="N28" s="24">
        <f>COUNTIFS('Respuestas '!$H$3:$H$330,$B28,'Respuestas '!$D$3:$D$330,N$27)/COUNTIF('Respuestas '!$D$3:$D$330,N$27)</f>
        <v>0.09090909091</v>
      </c>
      <c r="O28" s="24">
        <f>COUNTIFS('Respuestas '!$H$3:$H$330,$B28,'Respuestas '!$D$3:$D$330,O$27)/COUNTIF('Respuestas '!$D$3:$D$330,O$27)</f>
        <v>0.05263157895</v>
      </c>
      <c r="P28" s="24">
        <f>COUNTIFS('Respuestas '!$H$3:$H$330,$B28,'Respuestas '!$D$3:$D$330,P$27)/COUNTIF('Respuestas '!$D$3:$D$330,P$27)</f>
        <v>0.1052631579</v>
      </c>
      <c r="Q28" s="24">
        <f>COUNTIFS('Respuestas '!$H$3:$H$330,$B28,'Respuestas '!$D$3:$D$330,Q$27)/COUNTIF('Respuestas '!$D$3:$D$330,Q$27)</f>
        <v>0</v>
      </c>
      <c r="R28" s="24">
        <f>COUNTIFS('Respuestas '!$H$3:$H$330,$B28,'Respuestas '!$D$3:$D$330,R$27)/COUNTIF('Respuestas '!$D$3:$D$330,R$27)</f>
        <v>0.1538461538</v>
      </c>
      <c r="S28" s="24">
        <f>COUNTIFS('Respuestas '!$H$3:$H$330,$B28,'Respuestas '!$D$3:$D$330,S$27)/COUNTIF('Respuestas '!$D$3:$D$330,S$27)</f>
        <v>0.2142857143</v>
      </c>
      <c r="T28" s="24">
        <f>COUNTIFS('Respuestas '!$H$3:$H$330,$B28,'Respuestas '!$D$3:$D$330,T$27)/COUNTIF('Respuestas '!$D$3:$D$330,T$27)</f>
        <v>0</v>
      </c>
      <c r="U28" s="24">
        <f>COUNTIFS('Respuestas '!$H$3:$H$330,$B28,'Respuestas '!$D$3:$D$330,U$27)/COUNTIF('Respuestas '!$D$3:$D$330,U$27)</f>
        <v>0.1666666667</v>
      </c>
      <c r="V28" s="24">
        <f>COUNTIFS('Respuestas '!$H$3:$H$330,$B28,'Respuestas '!$D$3:$D$330,V$27)/COUNTIF('Respuestas '!$D$3:$D$330,V$27)</f>
        <v>0.1666666667</v>
      </c>
      <c r="AB28" s="13" t="s">
        <v>24</v>
      </c>
      <c r="AC28" s="24">
        <f t="shared" ref="AC28:AH28" si="10">AVERAGEIF($C$26:$V$26,AC$27,$C28:$V28)</f>
        <v>0.08080808081</v>
      </c>
      <c r="AD28" s="24">
        <f t="shared" si="10"/>
        <v>0.06547619048</v>
      </c>
      <c r="AE28" s="24">
        <f t="shared" si="10"/>
        <v>0.1266233766</v>
      </c>
      <c r="AF28" s="24">
        <f t="shared" si="10"/>
        <v>0.07559104982</v>
      </c>
      <c r="AG28" s="24">
        <f t="shared" si="10"/>
        <v>0.07793522267</v>
      </c>
      <c r="AH28" s="24">
        <f t="shared" si="10"/>
        <v>0.1369047619</v>
      </c>
    </row>
    <row r="29">
      <c r="B29" s="13" t="s">
        <v>35</v>
      </c>
      <c r="C29" s="24">
        <f>COUNTIFS('Respuestas '!$H$3:$H$330,$B29,'Respuestas '!$D$3:$D$330,C$27)/COUNTIF('Respuestas '!$D$3:$D$330,C$27)</f>
        <v>0.1212121212</v>
      </c>
      <c r="D29" s="24">
        <f>COUNTIFS('Respuestas '!$H$3:$H$330,$B29,'Respuestas '!$D$3:$D$330,D$27)/COUNTIF('Respuestas '!$D$3:$D$330,D$27)</f>
        <v>0.2307692308</v>
      </c>
      <c r="E29" s="24">
        <f>COUNTIFS('Respuestas '!$H$3:$H$330,$B29,'Respuestas '!$D$3:$D$330,E$27)/COUNTIF('Respuestas '!$D$3:$D$330,E$27)</f>
        <v>0.375</v>
      </c>
      <c r="F29" s="24">
        <f>COUNTIFS('Respuestas '!$H$3:$H$330,$B29,'Respuestas '!$D$3:$D$330,F$27)/COUNTIF('Respuestas '!$D$3:$D$330,F$27)</f>
        <v>0.07142857143</v>
      </c>
      <c r="G29" s="24">
        <f>COUNTIFS('Respuestas '!$H$3:$H$330,$B29,'Respuestas '!$D$3:$D$330,G$27)/COUNTIF('Respuestas '!$D$3:$D$330,G$27)</f>
        <v>0</v>
      </c>
      <c r="H29" s="24">
        <f>COUNTIFS('Respuestas '!$H$3:$H$330,$B29,'Respuestas '!$D$3:$D$330,H$27)/COUNTIF('Respuestas '!$D$3:$D$330,H$27)</f>
        <v>0.1875</v>
      </c>
      <c r="I29" s="24">
        <f>COUNTIFS('Respuestas '!$H$3:$H$330,$B29,'Respuestas '!$D$3:$D$330,I$27)/COUNTIF('Respuestas '!$D$3:$D$330,I$27)</f>
        <v>0.2857142857</v>
      </c>
      <c r="J29" s="24">
        <f>COUNTIFS('Respuestas '!$H$3:$H$330,$B29,'Respuestas '!$D$3:$D$330,J$27)/COUNTIF('Respuestas '!$D$3:$D$330,J$27)</f>
        <v>0.2272727273</v>
      </c>
      <c r="K29" s="24">
        <f>COUNTIFS('Respuestas '!$H$3:$H$330,$B29,'Respuestas '!$D$3:$D$330,K$27)/COUNTIF('Respuestas '!$D$3:$D$330,K$27)</f>
        <v>0.2</v>
      </c>
      <c r="L29" s="24">
        <f>COUNTIFS('Respuestas '!$H$3:$H$330,$B29,'Respuestas '!$D$3:$D$330,L$27)/COUNTIF('Respuestas '!$D$3:$D$330,L$27)</f>
        <v>0.2105263158</v>
      </c>
      <c r="M29" s="24">
        <f>COUNTIFS('Respuestas '!$H$3:$H$330,$B29,'Respuestas '!$D$3:$D$330,M$27)/COUNTIF('Respuestas '!$D$3:$D$330,M$27)</f>
        <v>0.1176470588</v>
      </c>
      <c r="N29" s="24">
        <f>COUNTIFS('Respuestas '!$H$3:$H$330,$B29,'Respuestas '!$D$3:$D$330,N$27)/COUNTIF('Respuestas '!$D$3:$D$330,N$27)</f>
        <v>0</v>
      </c>
      <c r="O29" s="24">
        <f>COUNTIFS('Respuestas '!$H$3:$H$330,$B29,'Respuestas '!$D$3:$D$330,O$27)/COUNTIF('Respuestas '!$D$3:$D$330,O$27)</f>
        <v>0.2105263158</v>
      </c>
      <c r="P29" s="24">
        <f>COUNTIFS('Respuestas '!$H$3:$H$330,$B29,'Respuestas '!$D$3:$D$330,P$27)/COUNTIF('Respuestas '!$D$3:$D$330,P$27)</f>
        <v>0.1578947368</v>
      </c>
      <c r="Q29" s="24">
        <f>COUNTIFS('Respuestas '!$H$3:$H$330,$B29,'Respuestas '!$D$3:$D$330,Q$27)/COUNTIF('Respuestas '!$D$3:$D$330,Q$27)</f>
        <v>0.0625</v>
      </c>
      <c r="R29" s="24">
        <f>COUNTIFS('Respuestas '!$H$3:$H$330,$B29,'Respuestas '!$D$3:$D$330,R$27)/COUNTIF('Respuestas '!$D$3:$D$330,R$27)</f>
        <v>0.07692307692</v>
      </c>
      <c r="S29" s="24">
        <f>COUNTIFS('Respuestas '!$H$3:$H$330,$B29,'Respuestas '!$D$3:$D$330,S$27)/COUNTIF('Respuestas '!$D$3:$D$330,S$27)</f>
        <v>0.1428571429</v>
      </c>
      <c r="T29" s="24">
        <f>COUNTIFS('Respuestas '!$H$3:$H$330,$B29,'Respuestas '!$D$3:$D$330,T$27)/COUNTIF('Respuestas '!$D$3:$D$330,T$27)</f>
        <v>0.1176470588</v>
      </c>
      <c r="U29" s="24">
        <f>COUNTIFS('Respuestas '!$H$3:$H$330,$B29,'Respuestas '!$D$3:$D$330,U$27)/COUNTIF('Respuestas '!$D$3:$D$330,U$27)</f>
        <v>0.1666666667</v>
      </c>
      <c r="V29" s="24">
        <f>COUNTIFS('Respuestas '!$H$3:$H$330,$B29,'Respuestas '!$D$3:$D$330,V$27)/COUNTIF('Respuestas '!$D$3:$D$330,V$27)</f>
        <v>0.2222222222</v>
      </c>
      <c r="AB29" s="13" t="s">
        <v>35</v>
      </c>
      <c r="AC29" s="24">
        <f t="shared" ref="AC29:AH29" si="11">AVERAGEIF($C$26:$V$26,AC$27,$C29:$V29)</f>
        <v>0.2423271173</v>
      </c>
      <c r="AD29" s="24">
        <f t="shared" si="11"/>
        <v>0.08630952381</v>
      </c>
      <c r="AE29" s="24">
        <f t="shared" si="11"/>
        <v>0.2564935065</v>
      </c>
      <c r="AF29" s="24">
        <f t="shared" si="11"/>
        <v>0.1320433437</v>
      </c>
      <c r="AG29" s="24">
        <f t="shared" si="11"/>
        <v>0.1269610324</v>
      </c>
      <c r="AH29" s="24">
        <f t="shared" si="11"/>
        <v>0.1623482726</v>
      </c>
    </row>
    <row r="30">
      <c r="B30" s="13" t="s">
        <v>42</v>
      </c>
      <c r="C30" s="24">
        <f>COUNTIFS('Respuestas '!$H$3:$H$330,$B30,'Respuestas '!$D$3:$D$330,C$27)/COUNTIF('Respuestas '!$D$3:$D$330,C$27)</f>
        <v>0.1515151515</v>
      </c>
      <c r="D30" s="24">
        <f>COUNTIFS('Respuestas '!$H$3:$H$330,$B30,'Respuestas '!$D$3:$D$330,D$27)/COUNTIF('Respuestas '!$D$3:$D$330,D$27)</f>
        <v>0.2307692308</v>
      </c>
      <c r="E30" s="24">
        <f>COUNTIFS('Respuestas '!$H$3:$H$330,$B30,'Respuestas '!$D$3:$D$330,E$27)/COUNTIF('Respuestas '!$D$3:$D$330,E$27)</f>
        <v>0.125</v>
      </c>
      <c r="F30" s="24">
        <f>COUNTIFS('Respuestas '!$H$3:$H$330,$B30,'Respuestas '!$D$3:$D$330,F$27)/COUNTIF('Respuestas '!$D$3:$D$330,F$27)</f>
        <v>0.2142857143</v>
      </c>
      <c r="G30" s="24">
        <f>COUNTIFS('Respuestas '!$H$3:$H$330,$B30,'Respuestas '!$D$3:$D$330,G$27)/COUNTIF('Respuestas '!$D$3:$D$330,G$27)</f>
        <v>0.2307692308</v>
      </c>
      <c r="H30" s="24">
        <f>COUNTIFS('Respuestas '!$H$3:$H$330,$B30,'Respuestas '!$D$3:$D$330,H$27)/COUNTIF('Respuestas '!$D$3:$D$330,H$27)</f>
        <v>0.0625</v>
      </c>
      <c r="I30" s="24">
        <f>COUNTIFS('Respuestas '!$H$3:$H$330,$B30,'Respuestas '!$D$3:$D$330,I$27)/COUNTIF('Respuestas '!$D$3:$D$330,I$27)</f>
        <v>0.07142857143</v>
      </c>
      <c r="J30" s="24">
        <f>COUNTIFS('Respuestas '!$H$3:$H$330,$B30,'Respuestas '!$D$3:$D$330,J$27)/COUNTIF('Respuestas '!$D$3:$D$330,J$27)</f>
        <v>0.1363636364</v>
      </c>
      <c r="K30" s="24">
        <f>COUNTIFS('Respuestas '!$H$3:$H$330,$B30,'Respuestas '!$D$3:$D$330,K$27)/COUNTIF('Respuestas '!$D$3:$D$330,K$27)</f>
        <v>0.05</v>
      </c>
      <c r="L30" s="24">
        <f>COUNTIFS('Respuestas '!$H$3:$H$330,$B30,'Respuestas '!$D$3:$D$330,L$27)/COUNTIF('Respuestas '!$D$3:$D$330,L$27)</f>
        <v>0.1052631579</v>
      </c>
      <c r="M30" s="24">
        <f>COUNTIFS('Respuestas '!$H$3:$H$330,$B30,'Respuestas '!$D$3:$D$330,M$27)/COUNTIF('Respuestas '!$D$3:$D$330,M$27)</f>
        <v>0.1764705882</v>
      </c>
      <c r="N30" s="24">
        <f>COUNTIFS('Respuestas '!$H$3:$H$330,$B30,'Respuestas '!$D$3:$D$330,N$27)/COUNTIF('Respuestas '!$D$3:$D$330,N$27)</f>
        <v>0.09090909091</v>
      </c>
      <c r="O30" s="24">
        <f>COUNTIFS('Respuestas '!$H$3:$H$330,$B30,'Respuestas '!$D$3:$D$330,O$27)/COUNTIF('Respuestas '!$D$3:$D$330,O$27)</f>
        <v>0.1052631579</v>
      </c>
      <c r="P30" s="24">
        <f>COUNTIFS('Respuestas '!$H$3:$H$330,$B30,'Respuestas '!$D$3:$D$330,P$27)/COUNTIF('Respuestas '!$D$3:$D$330,P$27)</f>
        <v>0.1578947368</v>
      </c>
      <c r="Q30" s="24">
        <f>COUNTIFS('Respuestas '!$H$3:$H$330,$B30,'Respuestas '!$D$3:$D$330,Q$27)/COUNTIF('Respuestas '!$D$3:$D$330,Q$27)</f>
        <v>0.0625</v>
      </c>
      <c r="R30" s="24">
        <f>COUNTIFS('Respuestas '!$H$3:$H$330,$B30,'Respuestas '!$D$3:$D$330,R$27)/COUNTIF('Respuestas '!$D$3:$D$330,R$27)</f>
        <v>0</v>
      </c>
      <c r="S30" s="24">
        <f>COUNTIFS('Respuestas '!$H$3:$H$330,$B30,'Respuestas '!$D$3:$D$330,S$27)/COUNTIF('Respuestas '!$D$3:$D$330,S$27)</f>
        <v>0.1428571429</v>
      </c>
      <c r="T30" s="24">
        <f>COUNTIFS('Respuestas '!$H$3:$H$330,$B30,'Respuestas '!$D$3:$D$330,T$27)/COUNTIF('Respuestas '!$D$3:$D$330,T$27)</f>
        <v>0.1764705882</v>
      </c>
      <c r="U30" s="24">
        <f>COUNTIFS('Respuestas '!$H$3:$H$330,$B30,'Respuestas '!$D$3:$D$330,U$27)/COUNTIF('Respuestas '!$D$3:$D$330,U$27)</f>
        <v>0.08333333333</v>
      </c>
      <c r="V30" s="24">
        <f>COUNTIFS('Respuestas '!$H$3:$H$330,$B30,'Respuestas '!$D$3:$D$330,V$27)/COUNTIF('Respuestas '!$D$3:$D$330,V$27)</f>
        <v>0.05555555556</v>
      </c>
      <c r="AB30" s="13" t="s">
        <v>42</v>
      </c>
      <c r="AC30" s="24">
        <f t="shared" ref="AC30:AH30" si="12">AVERAGEIF($C$26:$V$26,AC$27,$C30:$V30)</f>
        <v>0.1690947941</v>
      </c>
      <c r="AD30" s="24">
        <f t="shared" si="12"/>
        <v>0.1691849817</v>
      </c>
      <c r="AE30" s="24">
        <f t="shared" si="12"/>
        <v>0.1038961039</v>
      </c>
      <c r="AF30" s="24">
        <f t="shared" si="12"/>
        <v>0.1056607093</v>
      </c>
      <c r="AG30" s="24">
        <f t="shared" si="12"/>
        <v>0.08141447368</v>
      </c>
      <c r="AH30" s="24">
        <f t="shared" si="12"/>
        <v>0.114554155</v>
      </c>
    </row>
    <row r="31">
      <c r="B31" s="13" t="s">
        <v>49</v>
      </c>
      <c r="C31" s="24">
        <f>COUNTIFS('Respuestas '!$H$3:$H$330,$B31,'Respuestas '!$D$3:$D$330,C$27)/COUNTIF('Respuestas '!$D$3:$D$330,C$27)</f>
        <v>0.1212121212</v>
      </c>
      <c r="D31" s="24">
        <f>COUNTIFS('Respuestas '!$H$3:$H$330,$B31,'Respuestas '!$D$3:$D$330,D$27)/COUNTIF('Respuestas '!$D$3:$D$330,D$27)</f>
        <v>0.07692307692</v>
      </c>
      <c r="E31" s="24">
        <f>COUNTIFS('Respuestas '!$H$3:$H$330,$B31,'Respuestas '!$D$3:$D$330,E$27)/COUNTIF('Respuestas '!$D$3:$D$330,E$27)</f>
        <v>0</v>
      </c>
      <c r="F31" s="24">
        <f>COUNTIFS('Respuestas '!$H$3:$H$330,$B31,'Respuestas '!$D$3:$D$330,F$27)/COUNTIF('Respuestas '!$D$3:$D$330,F$27)</f>
        <v>0.1428571429</v>
      </c>
      <c r="G31" s="24">
        <f>COUNTIFS('Respuestas '!$H$3:$H$330,$B31,'Respuestas '!$D$3:$D$330,G$27)/COUNTIF('Respuestas '!$D$3:$D$330,G$27)</f>
        <v>0.07692307692</v>
      </c>
      <c r="H31" s="24">
        <f>COUNTIFS('Respuestas '!$H$3:$H$330,$B31,'Respuestas '!$D$3:$D$330,H$27)/COUNTIF('Respuestas '!$D$3:$D$330,H$27)</f>
        <v>0.0625</v>
      </c>
      <c r="I31" s="24">
        <f>COUNTIFS('Respuestas '!$H$3:$H$330,$B31,'Respuestas '!$D$3:$D$330,I$27)/COUNTIF('Respuestas '!$D$3:$D$330,I$27)</f>
        <v>0.1428571429</v>
      </c>
      <c r="J31" s="24">
        <f>COUNTIFS('Respuestas '!$H$3:$H$330,$B31,'Respuestas '!$D$3:$D$330,J$27)/COUNTIF('Respuestas '!$D$3:$D$330,J$27)</f>
        <v>0.09090909091</v>
      </c>
      <c r="K31" s="24">
        <f>COUNTIFS('Respuestas '!$H$3:$H$330,$B31,'Respuestas '!$D$3:$D$330,K$27)/COUNTIF('Respuestas '!$D$3:$D$330,K$27)</f>
        <v>0.1</v>
      </c>
      <c r="L31" s="24">
        <f>COUNTIFS('Respuestas '!$H$3:$H$330,$B31,'Respuestas '!$D$3:$D$330,L$27)/COUNTIF('Respuestas '!$D$3:$D$330,L$27)</f>
        <v>0.05263157895</v>
      </c>
      <c r="M31" s="24">
        <f>COUNTIFS('Respuestas '!$H$3:$H$330,$B31,'Respuestas '!$D$3:$D$330,M$27)/COUNTIF('Respuestas '!$D$3:$D$330,M$27)</f>
        <v>0</v>
      </c>
      <c r="N31" s="24">
        <f>COUNTIFS('Respuestas '!$H$3:$H$330,$B31,'Respuestas '!$D$3:$D$330,N$27)/COUNTIF('Respuestas '!$D$3:$D$330,N$27)</f>
        <v>0.1818181818</v>
      </c>
      <c r="O31" s="24">
        <f>COUNTIFS('Respuestas '!$H$3:$H$330,$B31,'Respuestas '!$D$3:$D$330,O$27)/COUNTIF('Respuestas '!$D$3:$D$330,O$27)</f>
        <v>0.05263157895</v>
      </c>
      <c r="P31" s="24">
        <f>COUNTIFS('Respuestas '!$H$3:$H$330,$B31,'Respuestas '!$D$3:$D$330,P$27)/COUNTIF('Respuestas '!$D$3:$D$330,P$27)</f>
        <v>0</v>
      </c>
      <c r="Q31" s="24">
        <f>COUNTIFS('Respuestas '!$H$3:$H$330,$B31,'Respuestas '!$D$3:$D$330,Q$27)/COUNTIF('Respuestas '!$D$3:$D$330,Q$27)</f>
        <v>0.0625</v>
      </c>
      <c r="R31" s="24">
        <f>COUNTIFS('Respuestas '!$H$3:$H$330,$B31,'Respuestas '!$D$3:$D$330,R$27)/COUNTIF('Respuestas '!$D$3:$D$330,R$27)</f>
        <v>0.07692307692</v>
      </c>
      <c r="S31" s="24">
        <f>COUNTIFS('Respuestas '!$H$3:$H$330,$B31,'Respuestas '!$D$3:$D$330,S$27)/COUNTIF('Respuestas '!$D$3:$D$330,S$27)</f>
        <v>0.07142857143</v>
      </c>
      <c r="T31" s="24">
        <f>COUNTIFS('Respuestas '!$H$3:$H$330,$B31,'Respuestas '!$D$3:$D$330,T$27)/COUNTIF('Respuestas '!$D$3:$D$330,T$27)</f>
        <v>0.3529411765</v>
      </c>
      <c r="U31" s="24">
        <f>COUNTIFS('Respuestas '!$H$3:$H$330,$B31,'Respuestas '!$D$3:$D$330,U$27)/COUNTIF('Respuestas '!$D$3:$D$330,U$27)</f>
        <v>0</v>
      </c>
      <c r="V31" s="24">
        <f>COUNTIFS('Respuestas '!$H$3:$H$330,$B31,'Respuestas '!$D$3:$D$330,V$27)/COUNTIF('Respuestas '!$D$3:$D$330,V$27)</f>
        <v>0</v>
      </c>
      <c r="AB31" s="13" t="s">
        <v>49</v>
      </c>
      <c r="AC31" s="24">
        <f t="shared" ref="AC31:AH31" si="13">AVERAGEIF($C$26:$V$26,AC$27,$C31:$V31)</f>
        <v>0.06604506605</v>
      </c>
      <c r="AD31" s="24">
        <f t="shared" si="13"/>
        <v>0.09409340659</v>
      </c>
      <c r="AE31" s="24">
        <f t="shared" si="13"/>
        <v>0.1168831169</v>
      </c>
      <c r="AF31" s="24">
        <f t="shared" si="13"/>
        <v>0.08361244019</v>
      </c>
      <c r="AG31" s="24">
        <f t="shared" si="13"/>
        <v>0.04801366397</v>
      </c>
      <c r="AH31" s="24">
        <f t="shared" si="13"/>
        <v>0.106092437</v>
      </c>
    </row>
    <row r="32">
      <c r="B32" s="13" t="s">
        <v>50</v>
      </c>
      <c r="C32" s="24">
        <f>COUNTIFS('Respuestas '!$H$3:$H$330,$B32,'Respuestas '!$D$3:$D$330,C$27)/COUNTIF('Respuestas '!$D$3:$D$330,C$27)</f>
        <v>0.1818181818</v>
      </c>
      <c r="D32" s="24">
        <f>COUNTIFS('Respuestas '!$H$3:$H$330,$B32,'Respuestas '!$D$3:$D$330,D$27)/COUNTIF('Respuestas '!$D$3:$D$330,D$27)</f>
        <v>0.07692307692</v>
      </c>
      <c r="E32" s="24">
        <f>COUNTIFS('Respuestas '!$H$3:$H$330,$B32,'Respuestas '!$D$3:$D$330,E$27)/COUNTIF('Respuestas '!$D$3:$D$330,E$27)</f>
        <v>0.125</v>
      </c>
      <c r="F32" s="24">
        <f>COUNTIFS('Respuestas '!$H$3:$H$330,$B32,'Respuestas '!$D$3:$D$330,F$27)/COUNTIF('Respuestas '!$D$3:$D$330,F$27)</f>
        <v>0.2857142857</v>
      </c>
      <c r="G32" s="24">
        <f>COUNTIFS('Respuestas '!$H$3:$H$330,$B32,'Respuestas '!$D$3:$D$330,G$27)/COUNTIF('Respuestas '!$D$3:$D$330,G$27)</f>
        <v>0.2307692308</v>
      </c>
      <c r="H32" s="24">
        <f>COUNTIFS('Respuestas '!$H$3:$H$330,$B32,'Respuestas '!$D$3:$D$330,H$27)/COUNTIF('Respuestas '!$D$3:$D$330,H$27)</f>
        <v>0.0625</v>
      </c>
      <c r="I32" s="24">
        <f>COUNTIFS('Respuestas '!$H$3:$H$330,$B32,'Respuestas '!$D$3:$D$330,I$27)/COUNTIF('Respuestas '!$D$3:$D$330,I$27)</f>
        <v>0.07142857143</v>
      </c>
      <c r="J32" s="24">
        <f>COUNTIFS('Respuestas '!$H$3:$H$330,$B32,'Respuestas '!$D$3:$D$330,J$27)/COUNTIF('Respuestas '!$D$3:$D$330,J$27)</f>
        <v>0.09090909091</v>
      </c>
      <c r="K32" s="24">
        <f>COUNTIFS('Respuestas '!$H$3:$H$330,$B32,'Respuestas '!$D$3:$D$330,K$27)/COUNTIF('Respuestas '!$D$3:$D$330,K$27)</f>
        <v>0.1</v>
      </c>
      <c r="L32" s="24">
        <f>COUNTIFS('Respuestas '!$H$3:$H$330,$B32,'Respuestas '!$D$3:$D$330,L$27)/COUNTIF('Respuestas '!$D$3:$D$330,L$27)</f>
        <v>0.1578947368</v>
      </c>
      <c r="M32" s="24">
        <f>COUNTIFS('Respuestas '!$H$3:$H$330,$B32,'Respuestas '!$D$3:$D$330,M$27)/COUNTIF('Respuestas '!$D$3:$D$330,M$27)</f>
        <v>0.3529411765</v>
      </c>
      <c r="N32" s="24">
        <f>COUNTIFS('Respuestas '!$H$3:$H$330,$B32,'Respuestas '!$D$3:$D$330,N$27)/COUNTIF('Respuestas '!$D$3:$D$330,N$27)</f>
        <v>0.09090909091</v>
      </c>
      <c r="O32" s="24">
        <f>COUNTIFS('Respuestas '!$H$3:$H$330,$B32,'Respuestas '!$D$3:$D$330,O$27)/COUNTIF('Respuestas '!$D$3:$D$330,O$27)</f>
        <v>0.2105263158</v>
      </c>
      <c r="P32" s="24">
        <f>COUNTIFS('Respuestas '!$H$3:$H$330,$B32,'Respuestas '!$D$3:$D$330,P$27)/COUNTIF('Respuestas '!$D$3:$D$330,P$27)</f>
        <v>0.05263157895</v>
      </c>
      <c r="Q32" s="24">
        <f>COUNTIFS('Respuestas '!$H$3:$H$330,$B32,'Respuestas '!$D$3:$D$330,Q$27)/COUNTIF('Respuestas '!$D$3:$D$330,Q$27)</f>
        <v>0.25</v>
      </c>
      <c r="R32" s="24">
        <f>COUNTIFS('Respuestas '!$H$3:$H$330,$B32,'Respuestas '!$D$3:$D$330,R$27)/COUNTIF('Respuestas '!$D$3:$D$330,R$27)</f>
        <v>0.1538461538</v>
      </c>
      <c r="S32" s="24">
        <f>COUNTIFS('Respuestas '!$H$3:$H$330,$B32,'Respuestas '!$D$3:$D$330,S$27)/COUNTIF('Respuestas '!$D$3:$D$330,S$27)</f>
        <v>0</v>
      </c>
      <c r="T32" s="24">
        <f>COUNTIFS('Respuestas '!$H$3:$H$330,$B32,'Respuestas '!$D$3:$D$330,T$27)/COUNTIF('Respuestas '!$D$3:$D$330,T$27)</f>
        <v>0.05882352941</v>
      </c>
      <c r="U32" s="24">
        <f>COUNTIFS('Respuestas '!$H$3:$H$330,$B32,'Respuestas '!$D$3:$D$330,U$27)/COUNTIF('Respuestas '!$D$3:$D$330,U$27)</f>
        <v>0</v>
      </c>
      <c r="V32" s="24">
        <f>COUNTIFS('Respuestas '!$H$3:$H$330,$B32,'Respuestas '!$D$3:$D$330,V$27)/COUNTIF('Respuestas '!$D$3:$D$330,V$27)</f>
        <v>0.05555555556</v>
      </c>
      <c r="AB32" s="13" t="s">
        <v>50</v>
      </c>
      <c r="AC32" s="24">
        <f t="shared" ref="AC32:AH32" si="14">AVERAGEIF($C$26:$V$26,AC$27,$C32:$V32)</f>
        <v>0.1279137529</v>
      </c>
      <c r="AD32" s="24">
        <f t="shared" si="14"/>
        <v>0.1929945055</v>
      </c>
      <c r="AE32" s="24">
        <f t="shared" si="14"/>
        <v>0.08116883117</v>
      </c>
      <c r="AF32" s="24">
        <f t="shared" si="14"/>
        <v>0.1754362511</v>
      </c>
      <c r="AG32" s="24">
        <f t="shared" si="14"/>
        <v>0.1667510121</v>
      </c>
      <c r="AH32" s="24">
        <f t="shared" si="14"/>
        <v>0.02859477124</v>
      </c>
    </row>
    <row r="33">
      <c r="B33" s="13" t="s">
        <v>54</v>
      </c>
      <c r="C33" s="24">
        <f>COUNTIFS('Respuestas '!$H$3:$H$330,$B33,'Respuestas '!$D$3:$D$330,C$27)/COUNTIF('Respuestas '!$D$3:$D$330,C$27)</f>
        <v>0.09090909091</v>
      </c>
      <c r="D33" s="24">
        <f>COUNTIFS('Respuestas '!$H$3:$H$330,$B33,'Respuestas '!$D$3:$D$330,D$27)/COUNTIF('Respuestas '!$D$3:$D$330,D$27)</f>
        <v>0.1538461538</v>
      </c>
      <c r="E33" s="24">
        <f>COUNTIFS('Respuestas '!$H$3:$H$330,$B33,'Respuestas '!$D$3:$D$330,E$27)/COUNTIF('Respuestas '!$D$3:$D$330,E$27)</f>
        <v>0.25</v>
      </c>
      <c r="F33" s="24">
        <f>COUNTIFS('Respuestas '!$H$3:$H$330,$B33,'Respuestas '!$D$3:$D$330,F$27)/COUNTIF('Respuestas '!$D$3:$D$330,F$27)</f>
        <v>0.07142857143</v>
      </c>
      <c r="G33" s="24">
        <f>COUNTIFS('Respuestas '!$H$3:$H$330,$B33,'Respuestas '!$D$3:$D$330,G$27)/COUNTIF('Respuestas '!$D$3:$D$330,G$27)</f>
        <v>0</v>
      </c>
      <c r="H33" s="24">
        <f>COUNTIFS('Respuestas '!$H$3:$H$330,$B33,'Respuestas '!$D$3:$D$330,H$27)/COUNTIF('Respuestas '!$D$3:$D$330,H$27)</f>
        <v>0</v>
      </c>
      <c r="I33" s="24">
        <f>COUNTIFS('Respuestas '!$H$3:$H$330,$B33,'Respuestas '!$D$3:$D$330,I$27)/COUNTIF('Respuestas '!$D$3:$D$330,I$27)</f>
        <v>0.07142857143</v>
      </c>
      <c r="J33" s="24">
        <f>COUNTIFS('Respuestas '!$H$3:$H$330,$B33,'Respuestas '!$D$3:$D$330,J$27)/COUNTIF('Respuestas '!$D$3:$D$330,J$27)</f>
        <v>0.09090909091</v>
      </c>
      <c r="K33" s="24">
        <f>COUNTIFS('Respuestas '!$H$3:$H$330,$B33,'Respuestas '!$D$3:$D$330,K$27)/COUNTIF('Respuestas '!$D$3:$D$330,K$27)</f>
        <v>0.05</v>
      </c>
      <c r="L33" s="24">
        <f>COUNTIFS('Respuestas '!$H$3:$H$330,$B33,'Respuestas '!$D$3:$D$330,L$27)/COUNTIF('Respuestas '!$D$3:$D$330,L$27)</f>
        <v>0.1052631579</v>
      </c>
      <c r="M33" s="24">
        <f>COUNTIFS('Respuestas '!$H$3:$H$330,$B33,'Respuestas '!$D$3:$D$330,M$27)/COUNTIF('Respuestas '!$D$3:$D$330,M$27)</f>
        <v>0.05882352941</v>
      </c>
      <c r="N33" s="24">
        <f>COUNTIFS('Respuestas '!$H$3:$H$330,$B33,'Respuestas '!$D$3:$D$330,N$27)/COUNTIF('Respuestas '!$D$3:$D$330,N$27)</f>
        <v>0</v>
      </c>
      <c r="O33" s="24">
        <f>COUNTIFS('Respuestas '!$H$3:$H$330,$B33,'Respuestas '!$D$3:$D$330,O$27)/COUNTIF('Respuestas '!$D$3:$D$330,O$27)</f>
        <v>0.2105263158</v>
      </c>
      <c r="P33" s="24">
        <f>COUNTIFS('Respuestas '!$H$3:$H$330,$B33,'Respuestas '!$D$3:$D$330,P$27)/COUNTIF('Respuestas '!$D$3:$D$330,P$27)</f>
        <v>0.1578947368</v>
      </c>
      <c r="Q33" s="24">
        <f>COUNTIFS('Respuestas '!$H$3:$H$330,$B33,'Respuestas '!$D$3:$D$330,Q$27)/COUNTIF('Respuestas '!$D$3:$D$330,Q$27)</f>
        <v>0.125</v>
      </c>
      <c r="R33" s="24">
        <f>COUNTIFS('Respuestas '!$H$3:$H$330,$B33,'Respuestas '!$D$3:$D$330,R$27)/COUNTIF('Respuestas '!$D$3:$D$330,R$27)</f>
        <v>0</v>
      </c>
      <c r="S33" s="24">
        <f>COUNTIFS('Respuestas '!$H$3:$H$330,$B33,'Respuestas '!$D$3:$D$330,S$27)/COUNTIF('Respuestas '!$D$3:$D$330,S$27)</f>
        <v>0</v>
      </c>
      <c r="T33" s="24">
        <f>COUNTIFS('Respuestas '!$H$3:$H$330,$B33,'Respuestas '!$D$3:$D$330,T$27)/COUNTIF('Respuestas '!$D$3:$D$330,T$27)</f>
        <v>0.05882352941</v>
      </c>
      <c r="U33" s="24">
        <f>COUNTIFS('Respuestas '!$H$3:$H$330,$B33,'Respuestas '!$D$3:$D$330,U$27)/COUNTIF('Respuestas '!$D$3:$D$330,U$27)</f>
        <v>0.08333333333</v>
      </c>
      <c r="V33" s="24">
        <f>COUNTIFS('Respuestas '!$H$3:$H$330,$B33,'Respuestas '!$D$3:$D$330,V$27)/COUNTIF('Respuestas '!$D$3:$D$330,V$27)</f>
        <v>0.1111111111</v>
      </c>
      <c r="AB33" s="13" t="s">
        <v>54</v>
      </c>
      <c r="AC33" s="24">
        <f t="shared" ref="AC33:AH33" si="15">AVERAGEIF($C$26:$V$26,AC$27,$C33:$V33)</f>
        <v>0.1649184149</v>
      </c>
      <c r="AD33" s="24">
        <f t="shared" si="15"/>
        <v>0.02380952381</v>
      </c>
      <c r="AE33" s="24">
        <f t="shared" si="15"/>
        <v>0.08116883117</v>
      </c>
      <c r="AF33" s="24">
        <f t="shared" si="15"/>
        <v>0.05352167183</v>
      </c>
      <c r="AG33" s="24">
        <f t="shared" si="15"/>
        <v>0.1233552632</v>
      </c>
      <c r="AH33" s="24">
        <f t="shared" si="15"/>
        <v>0.06331699346</v>
      </c>
    </row>
    <row r="34">
      <c r="B34" s="13" t="s">
        <v>64</v>
      </c>
      <c r="C34" s="24">
        <f>COUNTIFS('Respuestas '!$H$3:$H$330,$B34,'Respuestas '!$D$3:$D$330,C$27)/COUNTIF('Respuestas '!$D$3:$D$330,C$27)</f>
        <v>0</v>
      </c>
      <c r="D34" s="24">
        <f>COUNTIFS('Respuestas '!$H$3:$H$330,$B34,'Respuestas '!$D$3:$D$330,D$27)/COUNTIF('Respuestas '!$D$3:$D$330,D$27)</f>
        <v>0.07692307692</v>
      </c>
      <c r="E34" s="24">
        <f>COUNTIFS('Respuestas '!$H$3:$H$330,$B34,'Respuestas '!$D$3:$D$330,E$27)/COUNTIF('Respuestas '!$D$3:$D$330,E$27)</f>
        <v>0.125</v>
      </c>
      <c r="F34" s="24">
        <f>COUNTIFS('Respuestas '!$H$3:$H$330,$B34,'Respuestas '!$D$3:$D$330,F$27)/COUNTIF('Respuestas '!$D$3:$D$330,F$27)</f>
        <v>0.07142857143</v>
      </c>
      <c r="G34" s="24">
        <f>COUNTIFS('Respuestas '!$H$3:$H$330,$B34,'Respuestas '!$D$3:$D$330,G$27)/COUNTIF('Respuestas '!$D$3:$D$330,G$27)</f>
        <v>0</v>
      </c>
      <c r="H34" s="24">
        <f>COUNTIFS('Respuestas '!$H$3:$H$330,$B34,'Respuestas '!$D$3:$D$330,H$27)/COUNTIF('Respuestas '!$D$3:$D$330,H$27)</f>
        <v>0.0625</v>
      </c>
      <c r="I34" s="24">
        <f>COUNTIFS('Respuestas '!$H$3:$H$330,$B34,'Respuestas '!$D$3:$D$330,I$27)/COUNTIF('Respuestas '!$D$3:$D$330,I$27)</f>
        <v>0.2142857143</v>
      </c>
      <c r="J34" s="24">
        <f>COUNTIFS('Respuestas '!$H$3:$H$330,$B34,'Respuestas '!$D$3:$D$330,J$27)/COUNTIF('Respuestas '!$D$3:$D$330,J$27)</f>
        <v>0.04545454545</v>
      </c>
      <c r="K34" s="24">
        <f>COUNTIFS('Respuestas '!$H$3:$H$330,$B34,'Respuestas '!$D$3:$D$330,K$27)/COUNTIF('Respuestas '!$D$3:$D$330,K$27)</f>
        <v>0.15</v>
      </c>
      <c r="L34" s="24">
        <f>COUNTIFS('Respuestas '!$H$3:$H$330,$B34,'Respuestas '!$D$3:$D$330,L$27)/COUNTIF('Respuestas '!$D$3:$D$330,L$27)</f>
        <v>0.1052631579</v>
      </c>
      <c r="M34" s="24">
        <f>COUNTIFS('Respuestas '!$H$3:$H$330,$B34,'Respuestas '!$D$3:$D$330,M$27)/COUNTIF('Respuestas '!$D$3:$D$330,M$27)</f>
        <v>0.1176470588</v>
      </c>
      <c r="N34" s="24">
        <f>COUNTIFS('Respuestas '!$H$3:$H$330,$B34,'Respuestas '!$D$3:$D$330,N$27)/COUNTIF('Respuestas '!$D$3:$D$330,N$27)</f>
        <v>0</v>
      </c>
      <c r="O34" s="24">
        <f>COUNTIFS('Respuestas '!$H$3:$H$330,$B34,'Respuestas '!$D$3:$D$330,O$27)/COUNTIF('Respuestas '!$D$3:$D$330,O$27)</f>
        <v>0</v>
      </c>
      <c r="P34" s="24">
        <f>COUNTIFS('Respuestas '!$H$3:$H$330,$B34,'Respuestas '!$D$3:$D$330,P$27)/COUNTIF('Respuestas '!$D$3:$D$330,P$27)</f>
        <v>0.05263157895</v>
      </c>
      <c r="Q34" s="24">
        <f>COUNTIFS('Respuestas '!$H$3:$H$330,$B34,'Respuestas '!$D$3:$D$330,Q$27)/COUNTIF('Respuestas '!$D$3:$D$330,Q$27)</f>
        <v>0.0625</v>
      </c>
      <c r="R34" s="24">
        <f>COUNTIFS('Respuestas '!$H$3:$H$330,$B34,'Respuestas '!$D$3:$D$330,R$27)/COUNTIF('Respuestas '!$D$3:$D$330,R$27)</f>
        <v>0.07692307692</v>
      </c>
      <c r="S34" s="24">
        <f>COUNTIFS('Respuestas '!$H$3:$H$330,$B34,'Respuestas '!$D$3:$D$330,S$27)/COUNTIF('Respuestas '!$D$3:$D$330,S$27)</f>
        <v>0.07142857143</v>
      </c>
      <c r="T34" s="24">
        <f>COUNTIFS('Respuestas '!$H$3:$H$330,$B34,'Respuestas '!$D$3:$D$330,T$27)/COUNTIF('Respuestas '!$D$3:$D$330,T$27)</f>
        <v>0.1176470588</v>
      </c>
      <c r="U34" s="24">
        <f>COUNTIFS('Respuestas '!$H$3:$H$330,$B34,'Respuestas '!$D$3:$D$330,U$27)/COUNTIF('Respuestas '!$D$3:$D$330,U$27)</f>
        <v>0.08333333333</v>
      </c>
      <c r="V34" s="24">
        <f>COUNTIFS('Respuestas '!$H$3:$H$330,$B34,'Respuestas '!$D$3:$D$330,V$27)/COUNTIF('Respuestas '!$D$3:$D$330,V$27)</f>
        <v>0.05555555556</v>
      </c>
      <c r="AB34" s="13" t="s">
        <v>64</v>
      </c>
      <c r="AC34" s="24">
        <f t="shared" ref="AC34:AH34" si="16">AVERAGEIF($C$26:$V$26,AC$27,$C34:$V34)</f>
        <v>0.06730769231</v>
      </c>
      <c r="AD34" s="24">
        <f t="shared" si="16"/>
        <v>0.04464285714</v>
      </c>
      <c r="AE34" s="24">
        <f t="shared" si="16"/>
        <v>0.1298701299</v>
      </c>
      <c r="AF34" s="24">
        <f t="shared" si="16"/>
        <v>0.09322755418</v>
      </c>
      <c r="AG34" s="24">
        <f t="shared" si="16"/>
        <v>0.04801366397</v>
      </c>
      <c r="AH34" s="24">
        <f t="shared" si="16"/>
        <v>0.08199112979</v>
      </c>
    </row>
    <row r="35">
      <c r="B35" s="13" t="s">
        <v>68</v>
      </c>
      <c r="C35" s="24">
        <f>COUNTIFS('Respuestas '!$H$3:$H$330,$B35,'Respuestas '!$D$3:$D$330,C$27)/COUNTIF('Respuestas '!$D$3:$D$330,C$27)</f>
        <v>0.0303030303</v>
      </c>
      <c r="D35" s="24">
        <f>COUNTIFS('Respuestas '!$H$3:$H$330,$B35,'Respuestas '!$D$3:$D$330,D$27)/COUNTIF('Respuestas '!$D$3:$D$330,D$27)</f>
        <v>0.07692307692</v>
      </c>
      <c r="E35" s="24">
        <f>COUNTIFS('Respuestas '!$H$3:$H$330,$B35,'Respuestas '!$D$3:$D$330,E$27)/COUNTIF('Respuestas '!$D$3:$D$330,E$27)</f>
        <v>0</v>
      </c>
      <c r="F35" s="24">
        <f>COUNTIFS('Respuestas '!$H$3:$H$330,$B35,'Respuestas '!$D$3:$D$330,F$27)/COUNTIF('Respuestas '!$D$3:$D$330,F$27)</f>
        <v>0.07142857143</v>
      </c>
      <c r="G35" s="24">
        <f>COUNTIFS('Respuestas '!$H$3:$H$330,$B35,'Respuestas '!$D$3:$D$330,G$27)/COUNTIF('Respuestas '!$D$3:$D$330,G$27)</f>
        <v>0.07692307692</v>
      </c>
      <c r="H35" s="24">
        <f>COUNTIFS('Respuestas '!$H$3:$H$330,$B35,'Respuestas '!$D$3:$D$330,H$27)/COUNTIF('Respuestas '!$D$3:$D$330,H$27)</f>
        <v>0.1875</v>
      </c>
      <c r="I35" s="24">
        <f>COUNTIFS('Respuestas '!$H$3:$H$330,$B35,'Respuestas '!$D$3:$D$330,I$27)/COUNTIF('Respuestas '!$D$3:$D$330,I$27)</f>
        <v>0.07142857143</v>
      </c>
      <c r="J35" s="24">
        <f>COUNTIFS('Respuestas '!$H$3:$H$330,$B35,'Respuestas '!$D$3:$D$330,J$27)/COUNTIF('Respuestas '!$D$3:$D$330,J$27)</f>
        <v>0.04545454545</v>
      </c>
      <c r="K35" s="24">
        <f>COUNTIFS('Respuestas '!$H$3:$H$330,$B35,'Respuestas '!$D$3:$D$330,K$27)/COUNTIF('Respuestas '!$D$3:$D$330,K$27)</f>
        <v>0</v>
      </c>
      <c r="L35" s="24">
        <f>COUNTIFS('Respuestas '!$H$3:$H$330,$B35,'Respuestas '!$D$3:$D$330,L$27)/COUNTIF('Respuestas '!$D$3:$D$330,L$27)</f>
        <v>0</v>
      </c>
      <c r="M35" s="24">
        <f>COUNTIFS('Respuestas '!$H$3:$H$330,$B35,'Respuestas '!$D$3:$D$330,M$27)/COUNTIF('Respuestas '!$D$3:$D$330,M$27)</f>
        <v>0</v>
      </c>
      <c r="N35" s="24">
        <f>COUNTIFS('Respuestas '!$H$3:$H$330,$B35,'Respuestas '!$D$3:$D$330,N$27)/COUNTIF('Respuestas '!$D$3:$D$330,N$27)</f>
        <v>0.1818181818</v>
      </c>
      <c r="O35" s="24">
        <f>COUNTIFS('Respuestas '!$H$3:$H$330,$B35,'Respuestas '!$D$3:$D$330,O$27)/COUNTIF('Respuestas '!$D$3:$D$330,O$27)</f>
        <v>0</v>
      </c>
      <c r="P35" s="24">
        <f>COUNTIFS('Respuestas '!$H$3:$H$330,$B35,'Respuestas '!$D$3:$D$330,P$27)/COUNTIF('Respuestas '!$D$3:$D$330,P$27)</f>
        <v>0.05263157895</v>
      </c>
      <c r="Q35" s="24">
        <f>COUNTIFS('Respuestas '!$H$3:$H$330,$B35,'Respuestas '!$D$3:$D$330,Q$27)/COUNTIF('Respuestas '!$D$3:$D$330,Q$27)</f>
        <v>0.1875</v>
      </c>
      <c r="R35" s="24">
        <f>COUNTIFS('Respuestas '!$H$3:$H$330,$B35,'Respuestas '!$D$3:$D$330,R$27)/COUNTIF('Respuestas '!$D$3:$D$330,R$27)</f>
        <v>0.1538461538</v>
      </c>
      <c r="S35" s="24">
        <f>COUNTIFS('Respuestas '!$H$3:$H$330,$B35,'Respuestas '!$D$3:$D$330,S$27)/COUNTIF('Respuestas '!$D$3:$D$330,S$27)</f>
        <v>0.07142857143</v>
      </c>
      <c r="T35" s="24">
        <f>COUNTIFS('Respuestas '!$H$3:$H$330,$B35,'Respuestas '!$D$3:$D$330,T$27)/COUNTIF('Respuestas '!$D$3:$D$330,T$27)</f>
        <v>0.05882352941</v>
      </c>
      <c r="U35" s="24">
        <f>COUNTIFS('Respuestas '!$H$3:$H$330,$B35,'Respuestas '!$D$3:$D$330,U$27)/COUNTIF('Respuestas '!$D$3:$D$330,U$27)</f>
        <v>0</v>
      </c>
      <c r="V35" s="24">
        <f>COUNTIFS('Respuestas '!$H$3:$H$330,$B35,'Respuestas '!$D$3:$D$330,V$27)/COUNTIF('Respuestas '!$D$3:$D$330,V$27)</f>
        <v>0.1666666667</v>
      </c>
      <c r="AB35" s="13" t="s">
        <v>68</v>
      </c>
      <c r="AC35" s="24">
        <f t="shared" ref="AC35:AH35" si="17">AVERAGEIF($C$26:$V$26,AC$27,$C35:$V35)</f>
        <v>0.03574203574</v>
      </c>
      <c r="AD35" s="24">
        <f t="shared" si="17"/>
        <v>0.1119505495</v>
      </c>
      <c r="AE35" s="24">
        <f t="shared" si="17"/>
        <v>0.05844155844</v>
      </c>
      <c r="AF35" s="24">
        <f t="shared" si="17"/>
        <v>0.04545454545</v>
      </c>
      <c r="AG35" s="24">
        <f t="shared" si="17"/>
        <v>0.0984944332</v>
      </c>
      <c r="AH35" s="24">
        <f t="shared" si="17"/>
        <v>0.07422969188</v>
      </c>
    </row>
    <row r="36">
      <c r="B36" s="13" t="s">
        <v>73</v>
      </c>
      <c r="C36" s="24">
        <f>COUNTIFS('Respuestas '!$H$3:$H$330,$B36,'Respuestas '!$D$3:$D$330,C$27)/COUNTIF('Respuestas '!$D$3:$D$330,C$27)</f>
        <v>0</v>
      </c>
      <c r="D36" s="24">
        <f>COUNTIFS('Respuestas '!$H$3:$H$330,$B36,'Respuestas '!$D$3:$D$330,D$27)/COUNTIF('Respuestas '!$D$3:$D$330,D$27)</f>
        <v>0.07692307692</v>
      </c>
      <c r="E36" s="24">
        <f>COUNTIFS('Respuestas '!$H$3:$H$330,$B36,'Respuestas '!$D$3:$D$330,E$27)/COUNTIF('Respuestas '!$D$3:$D$330,E$27)</f>
        <v>0</v>
      </c>
      <c r="F36" s="24">
        <f>COUNTIFS('Respuestas '!$H$3:$H$330,$B36,'Respuestas '!$D$3:$D$330,F$27)/COUNTIF('Respuestas '!$D$3:$D$330,F$27)</f>
        <v>0</v>
      </c>
      <c r="G36" s="24">
        <f>COUNTIFS('Respuestas '!$H$3:$H$330,$B36,'Respuestas '!$D$3:$D$330,G$27)/COUNTIF('Respuestas '!$D$3:$D$330,G$27)</f>
        <v>0.1538461538</v>
      </c>
      <c r="H36" s="24">
        <f>COUNTIFS('Respuestas '!$H$3:$H$330,$B36,'Respuestas '!$D$3:$D$330,H$27)/COUNTIF('Respuestas '!$D$3:$D$330,H$27)</f>
        <v>0.0625</v>
      </c>
      <c r="I36" s="24">
        <f>COUNTIFS('Respuestas '!$H$3:$H$330,$B36,'Respuestas '!$D$3:$D$330,I$27)/COUNTIF('Respuestas '!$D$3:$D$330,I$27)</f>
        <v>0</v>
      </c>
      <c r="J36" s="24">
        <f>COUNTIFS('Respuestas '!$H$3:$H$330,$B36,'Respuestas '!$D$3:$D$330,J$27)/COUNTIF('Respuestas '!$D$3:$D$330,J$27)</f>
        <v>0.04545454545</v>
      </c>
      <c r="K36" s="24">
        <f>COUNTIFS('Respuestas '!$H$3:$H$330,$B36,'Respuestas '!$D$3:$D$330,K$27)/COUNTIF('Respuestas '!$D$3:$D$330,K$27)</f>
        <v>0.15</v>
      </c>
      <c r="L36" s="24">
        <f>COUNTIFS('Respuestas '!$H$3:$H$330,$B36,'Respuestas '!$D$3:$D$330,L$27)/COUNTIF('Respuestas '!$D$3:$D$330,L$27)</f>
        <v>0.05263157895</v>
      </c>
      <c r="M36" s="24">
        <f>COUNTIFS('Respuestas '!$H$3:$H$330,$B36,'Respuestas '!$D$3:$D$330,M$27)/COUNTIF('Respuestas '!$D$3:$D$330,M$27)</f>
        <v>0.05882352941</v>
      </c>
      <c r="N36" s="24">
        <f>COUNTIFS('Respuestas '!$H$3:$H$330,$B36,'Respuestas '!$D$3:$D$330,N$27)/COUNTIF('Respuestas '!$D$3:$D$330,N$27)</f>
        <v>0.09090909091</v>
      </c>
      <c r="O36" s="24">
        <f>COUNTIFS('Respuestas '!$H$3:$H$330,$B36,'Respuestas '!$D$3:$D$330,O$27)/COUNTIF('Respuestas '!$D$3:$D$330,O$27)</f>
        <v>0.05263157895</v>
      </c>
      <c r="P36" s="24">
        <f>COUNTIFS('Respuestas '!$H$3:$H$330,$B36,'Respuestas '!$D$3:$D$330,P$27)/COUNTIF('Respuestas '!$D$3:$D$330,P$27)</f>
        <v>0</v>
      </c>
      <c r="Q36" s="24">
        <f>COUNTIFS('Respuestas '!$H$3:$H$330,$B36,'Respuestas '!$D$3:$D$330,Q$27)/COUNTIF('Respuestas '!$D$3:$D$330,Q$27)</f>
        <v>0.0625</v>
      </c>
      <c r="R36" s="24">
        <f>COUNTIFS('Respuestas '!$H$3:$H$330,$B36,'Respuestas '!$D$3:$D$330,R$27)/COUNTIF('Respuestas '!$D$3:$D$330,R$27)</f>
        <v>0.1538461538</v>
      </c>
      <c r="S36" s="24">
        <f>COUNTIFS('Respuestas '!$H$3:$H$330,$B36,'Respuestas '!$D$3:$D$330,S$27)/COUNTIF('Respuestas '!$D$3:$D$330,S$27)</f>
        <v>0.1428571429</v>
      </c>
      <c r="T36" s="24">
        <f>COUNTIFS('Respuestas '!$H$3:$H$330,$B36,'Respuestas '!$D$3:$D$330,T$27)/COUNTIF('Respuestas '!$D$3:$D$330,T$27)</f>
        <v>0</v>
      </c>
      <c r="U36" s="24">
        <f>COUNTIFS('Respuestas '!$H$3:$H$330,$B36,'Respuestas '!$D$3:$D$330,U$27)/COUNTIF('Respuestas '!$D$3:$D$330,U$27)</f>
        <v>0</v>
      </c>
      <c r="V36" s="24">
        <f>COUNTIFS('Respuestas '!$H$3:$H$330,$B36,'Respuestas '!$D$3:$D$330,V$27)/COUNTIF('Respuestas '!$D$3:$D$330,V$27)</f>
        <v>0</v>
      </c>
      <c r="AB36" s="13" t="s">
        <v>73</v>
      </c>
      <c r="AC36" s="24">
        <f t="shared" ref="AC36:AH36" si="18">AVERAGEIF($C$26:$V$26,AC$27,$C36:$V36)</f>
        <v>0.02564102564</v>
      </c>
      <c r="AD36" s="24">
        <f t="shared" si="18"/>
        <v>0.07211538462</v>
      </c>
      <c r="AE36" s="24">
        <f t="shared" si="18"/>
        <v>0.02272727273</v>
      </c>
      <c r="AF36" s="24">
        <f t="shared" si="18"/>
        <v>0.08809104982</v>
      </c>
      <c r="AG36" s="24">
        <f t="shared" si="18"/>
        <v>0.0672444332</v>
      </c>
      <c r="AH36" s="24">
        <f t="shared" si="18"/>
        <v>0.03571428571</v>
      </c>
    </row>
    <row r="37">
      <c r="B37" s="13" t="s">
        <v>77</v>
      </c>
      <c r="C37" s="24">
        <f>COUNTIFS('Respuestas '!$H$3:$H$330,$B37,'Respuestas '!$D$3:$D$330,C$27)/COUNTIF('Respuestas '!$D$3:$D$330,C$27)</f>
        <v>0.0303030303</v>
      </c>
      <c r="D37" s="24">
        <f>COUNTIFS('Respuestas '!$H$3:$H$330,$B37,'Respuestas '!$D$3:$D$330,D$27)/COUNTIF('Respuestas '!$D$3:$D$330,D$27)</f>
        <v>0</v>
      </c>
      <c r="E37" s="24">
        <f>COUNTIFS('Respuestas '!$H$3:$H$330,$B37,'Respuestas '!$D$3:$D$330,E$27)/COUNTIF('Respuestas '!$D$3:$D$330,E$27)</f>
        <v>0</v>
      </c>
      <c r="F37" s="24">
        <f>COUNTIFS('Respuestas '!$H$3:$H$330,$B37,'Respuestas '!$D$3:$D$330,F$27)/COUNTIF('Respuestas '!$D$3:$D$330,F$27)</f>
        <v>0</v>
      </c>
      <c r="G37" s="24">
        <f>COUNTIFS('Respuestas '!$H$3:$H$330,$B37,'Respuestas '!$D$3:$D$330,G$27)/COUNTIF('Respuestas '!$D$3:$D$330,G$27)</f>
        <v>0.07692307692</v>
      </c>
      <c r="H37" s="24">
        <f>COUNTIFS('Respuestas '!$H$3:$H$330,$B37,'Respuestas '!$D$3:$D$330,H$27)/COUNTIF('Respuestas '!$D$3:$D$330,H$27)</f>
        <v>0.125</v>
      </c>
      <c r="I37" s="24">
        <f>COUNTIFS('Respuestas '!$H$3:$H$330,$B37,'Respuestas '!$D$3:$D$330,I$27)/COUNTIF('Respuestas '!$D$3:$D$330,I$27)</f>
        <v>0</v>
      </c>
      <c r="J37" s="24">
        <f>COUNTIFS('Respuestas '!$H$3:$H$330,$B37,'Respuestas '!$D$3:$D$330,J$27)/COUNTIF('Respuestas '!$D$3:$D$330,J$27)</f>
        <v>0.04545454545</v>
      </c>
      <c r="K37" s="24">
        <f>COUNTIFS('Respuestas '!$H$3:$H$330,$B37,'Respuestas '!$D$3:$D$330,K$27)/COUNTIF('Respuestas '!$D$3:$D$330,K$27)</f>
        <v>0.05</v>
      </c>
      <c r="L37" s="24">
        <f>COUNTIFS('Respuestas '!$H$3:$H$330,$B37,'Respuestas '!$D$3:$D$330,L$27)/COUNTIF('Respuestas '!$D$3:$D$330,L$27)</f>
        <v>0</v>
      </c>
      <c r="M37" s="24">
        <f>COUNTIFS('Respuestas '!$H$3:$H$330,$B37,'Respuestas '!$D$3:$D$330,M$27)/COUNTIF('Respuestas '!$D$3:$D$330,M$27)</f>
        <v>0.05882352941</v>
      </c>
      <c r="N37" s="24">
        <f>COUNTIFS('Respuestas '!$H$3:$H$330,$B37,'Respuestas '!$D$3:$D$330,N$27)/COUNTIF('Respuestas '!$D$3:$D$330,N$27)</f>
        <v>0.1818181818</v>
      </c>
      <c r="O37" s="24">
        <f>COUNTIFS('Respuestas '!$H$3:$H$330,$B37,'Respuestas '!$D$3:$D$330,O$27)/COUNTIF('Respuestas '!$D$3:$D$330,O$27)</f>
        <v>0.1052631579</v>
      </c>
      <c r="P37" s="24">
        <f>COUNTIFS('Respuestas '!$H$3:$H$330,$B37,'Respuestas '!$D$3:$D$330,P$27)/COUNTIF('Respuestas '!$D$3:$D$330,P$27)</f>
        <v>0.05263157895</v>
      </c>
      <c r="Q37" s="24">
        <f>COUNTIFS('Respuestas '!$H$3:$H$330,$B37,'Respuestas '!$D$3:$D$330,Q$27)/COUNTIF('Respuestas '!$D$3:$D$330,Q$27)</f>
        <v>0</v>
      </c>
      <c r="R37" s="24">
        <f>COUNTIFS('Respuestas '!$H$3:$H$330,$B37,'Respuestas '!$D$3:$D$330,R$27)/COUNTIF('Respuestas '!$D$3:$D$330,R$27)</f>
        <v>0</v>
      </c>
      <c r="S37" s="24">
        <f>COUNTIFS('Respuestas '!$H$3:$H$330,$B37,'Respuestas '!$D$3:$D$330,S$27)/COUNTIF('Respuestas '!$D$3:$D$330,S$27)</f>
        <v>0</v>
      </c>
      <c r="T37" s="24">
        <f>COUNTIFS('Respuestas '!$H$3:$H$330,$B37,'Respuestas '!$D$3:$D$330,T$27)/COUNTIF('Respuestas '!$D$3:$D$330,T$27)</f>
        <v>0</v>
      </c>
      <c r="U37" s="24">
        <f>COUNTIFS('Respuestas '!$H$3:$H$330,$B37,'Respuestas '!$D$3:$D$330,U$27)/COUNTIF('Respuestas '!$D$3:$D$330,U$27)</f>
        <v>0.08333333333</v>
      </c>
      <c r="V37" s="24">
        <f>COUNTIFS('Respuestas '!$H$3:$H$330,$B37,'Respuestas '!$D$3:$D$330,V$27)/COUNTIF('Respuestas '!$D$3:$D$330,V$27)</f>
        <v>0.1111111111</v>
      </c>
      <c r="AB37" s="13" t="s">
        <v>77</v>
      </c>
      <c r="AC37" s="24">
        <f t="shared" ref="AC37:AH37" si="19">AVERAGEIF($C$26:$V$26,AC$27,$C37:$V37)</f>
        <v>0.0101010101</v>
      </c>
      <c r="AD37" s="24">
        <f t="shared" si="19"/>
        <v>0.06730769231</v>
      </c>
      <c r="AE37" s="24">
        <f t="shared" si="19"/>
        <v>0.02272727273</v>
      </c>
      <c r="AF37" s="24">
        <f t="shared" si="19"/>
        <v>0.07266042781</v>
      </c>
      <c r="AG37" s="24">
        <f t="shared" si="19"/>
        <v>0.03947368421</v>
      </c>
      <c r="AH37" s="24">
        <f t="shared" si="19"/>
        <v>0.04861111111</v>
      </c>
    </row>
    <row r="38">
      <c r="B38" s="13" t="s">
        <v>79</v>
      </c>
      <c r="C38" s="24">
        <f>COUNTIFS('Respuestas '!$H$3:$H$330,$B38,'Respuestas '!$D$3:$D$330,C$27)/COUNTIF('Respuestas '!$D$3:$D$330,C$27)</f>
        <v>0.0303030303</v>
      </c>
      <c r="D38" s="24">
        <f>COUNTIFS('Respuestas '!$H$3:$H$330,$B38,'Respuestas '!$D$3:$D$330,D$27)/COUNTIF('Respuestas '!$D$3:$D$330,D$27)</f>
        <v>0</v>
      </c>
      <c r="E38" s="24">
        <f>COUNTIFS('Respuestas '!$H$3:$H$330,$B38,'Respuestas '!$D$3:$D$330,E$27)/COUNTIF('Respuestas '!$D$3:$D$330,E$27)</f>
        <v>0</v>
      </c>
      <c r="F38" s="24">
        <f>COUNTIFS('Respuestas '!$H$3:$H$330,$B38,'Respuestas '!$D$3:$D$330,F$27)/COUNTIF('Respuestas '!$D$3:$D$330,F$27)</f>
        <v>0</v>
      </c>
      <c r="G38" s="24">
        <f>COUNTIFS('Respuestas '!$H$3:$H$330,$B38,'Respuestas '!$D$3:$D$330,G$27)/COUNTIF('Respuestas '!$D$3:$D$330,G$27)</f>
        <v>0.1538461538</v>
      </c>
      <c r="H38" s="24">
        <f>COUNTIFS('Respuestas '!$H$3:$H$330,$B38,'Respuestas '!$D$3:$D$330,H$27)/COUNTIF('Respuestas '!$D$3:$D$330,H$27)</f>
        <v>0.0625</v>
      </c>
      <c r="I38" s="24">
        <f>COUNTIFS('Respuestas '!$H$3:$H$330,$B38,'Respuestas '!$D$3:$D$330,I$27)/COUNTIF('Respuestas '!$D$3:$D$330,I$27)</f>
        <v>0</v>
      </c>
      <c r="J38" s="24">
        <f>COUNTIFS('Respuestas '!$H$3:$H$330,$B38,'Respuestas '!$D$3:$D$330,J$27)/COUNTIF('Respuestas '!$D$3:$D$330,J$27)</f>
        <v>0</v>
      </c>
      <c r="K38" s="24">
        <f>COUNTIFS('Respuestas '!$H$3:$H$330,$B38,'Respuestas '!$D$3:$D$330,K$27)/COUNTIF('Respuestas '!$D$3:$D$330,K$27)</f>
        <v>0.05</v>
      </c>
      <c r="L38" s="24">
        <f>COUNTIFS('Respuestas '!$H$3:$H$330,$B38,'Respuestas '!$D$3:$D$330,L$27)/COUNTIF('Respuestas '!$D$3:$D$330,L$27)</f>
        <v>0.1578947368</v>
      </c>
      <c r="M38" s="24">
        <f>COUNTIFS('Respuestas '!$H$3:$H$330,$B38,'Respuestas '!$D$3:$D$330,M$27)/COUNTIF('Respuestas '!$D$3:$D$330,M$27)</f>
        <v>0</v>
      </c>
      <c r="N38" s="24">
        <f>COUNTIFS('Respuestas '!$H$3:$H$330,$B38,'Respuestas '!$D$3:$D$330,N$27)/COUNTIF('Respuestas '!$D$3:$D$330,N$27)</f>
        <v>0.09090909091</v>
      </c>
      <c r="O38" s="24">
        <f>COUNTIFS('Respuestas '!$H$3:$H$330,$B38,'Respuestas '!$D$3:$D$330,O$27)/COUNTIF('Respuestas '!$D$3:$D$330,O$27)</f>
        <v>0</v>
      </c>
      <c r="P38" s="24">
        <f>COUNTIFS('Respuestas '!$H$3:$H$330,$B38,'Respuestas '!$D$3:$D$330,P$27)/COUNTIF('Respuestas '!$D$3:$D$330,P$27)</f>
        <v>0.2105263158</v>
      </c>
      <c r="Q38" s="24">
        <f>COUNTIFS('Respuestas '!$H$3:$H$330,$B38,'Respuestas '!$D$3:$D$330,Q$27)/COUNTIF('Respuestas '!$D$3:$D$330,Q$27)</f>
        <v>0.125</v>
      </c>
      <c r="R38" s="24">
        <f>COUNTIFS('Respuestas '!$H$3:$H$330,$B38,'Respuestas '!$D$3:$D$330,R$27)/COUNTIF('Respuestas '!$D$3:$D$330,R$27)</f>
        <v>0.1538461538</v>
      </c>
      <c r="S38" s="24">
        <f>COUNTIFS('Respuestas '!$H$3:$H$330,$B38,'Respuestas '!$D$3:$D$330,S$27)/COUNTIF('Respuestas '!$D$3:$D$330,S$27)</f>
        <v>0.1428571429</v>
      </c>
      <c r="T38" s="24">
        <f>COUNTIFS('Respuestas '!$H$3:$H$330,$B38,'Respuestas '!$D$3:$D$330,T$27)/COUNTIF('Respuestas '!$D$3:$D$330,T$27)</f>
        <v>0.05882352941</v>
      </c>
      <c r="U38" s="24">
        <f>COUNTIFS('Respuestas '!$H$3:$H$330,$B38,'Respuestas '!$D$3:$D$330,U$27)/COUNTIF('Respuestas '!$D$3:$D$330,U$27)</f>
        <v>0.3333333333</v>
      </c>
      <c r="V38" s="24">
        <f>COUNTIFS('Respuestas '!$H$3:$H$330,$B38,'Respuestas '!$D$3:$D$330,V$27)/COUNTIF('Respuestas '!$D$3:$D$330,V$27)</f>
        <v>0.05555555556</v>
      </c>
      <c r="AB38" s="13" t="s">
        <v>79</v>
      </c>
      <c r="AC38" s="24">
        <f t="shared" ref="AC38:AH38" si="20">AVERAGEIF($C$26:$V$26,AC$27,$C38:$V38)</f>
        <v>0.0101010101</v>
      </c>
      <c r="AD38" s="24">
        <f t="shared" si="20"/>
        <v>0.07211538462</v>
      </c>
      <c r="AE38" s="24">
        <f t="shared" si="20"/>
        <v>0</v>
      </c>
      <c r="AF38" s="24">
        <f t="shared" si="20"/>
        <v>0.07470095694</v>
      </c>
      <c r="AG38" s="24">
        <f t="shared" si="20"/>
        <v>0.1223431174</v>
      </c>
      <c r="AH38" s="24">
        <f t="shared" si="20"/>
        <v>0.1476423903</v>
      </c>
    </row>
    <row r="39">
      <c r="B39" s="28" t="s">
        <v>123</v>
      </c>
      <c r="C39" s="24">
        <f t="shared" ref="C39:V39" si="21">SUM(C28:C38)</f>
        <v>1</v>
      </c>
      <c r="D39" s="24">
        <f t="shared" si="21"/>
        <v>1</v>
      </c>
      <c r="E39" s="24">
        <f t="shared" si="21"/>
        <v>1</v>
      </c>
      <c r="F39" s="24">
        <f t="shared" si="21"/>
        <v>1</v>
      </c>
      <c r="G39" s="24">
        <f t="shared" si="21"/>
        <v>1</v>
      </c>
      <c r="H39" s="24">
        <f t="shared" si="21"/>
        <v>1</v>
      </c>
      <c r="I39" s="24">
        <f t="shared" si="21"/>
        <v>1</v>
      </c>
      <c r="J39" s="24">
        <f t="shared" si="21"/>
        <v>1</v>
      </c>
      <c r="K39" s="24">
        <f t="shared" si="21"/>
        <v>1</v>
      </c>
      <c r="L39" s="24">
        <f t="shared" si="21"/>
        <v>1</v>
      </c>
      <c r="M39" s="24">
        <f t="shared" si="21"/>
        <v>1</v>
      </c>
      <c r="N39" s="24">
        <f t="shared" si="21"/>
        <v>1</v>
      </c>
      <c r="O39" s="24">
        <f t="shared" si="21"/>
        <v>1</v>
      </c>
      <c r="P39" s="24">
        <f t="shared" si="21"/>
        <v>1</v>
      </c>
      <c r="Q39" s="24">
        <f t="shared" si="21"/>
        <v>1</v>
      </c>
      <c r="R39" s="24">
        <f t="shared" si="21"/>
        <v>1</v>
      </c>
      <c r="S39" s="24">
        <f t="shared" si="21"/>
        <v>1</v>
      </c>
      <c r="T39" s="24">
        <f t="shared" si="21"/>
        <v>1</v>
      </c>
      <c r="U39" s="24">
        <f t="shared" si="21"/>
        <v>1</v>
      </c>
      <c r="V39" s="24">
        <f t="shared" si="21"/>
        <v>1</v>
      </c>
      <c r="AB39" s="28" t="s">
        <v>123</v>
      </c>
      <c r="AC39" s="24">
        <f t="shared" ref="AC39:AH39" si="22">SUM(AC28:AC38)</f>
        <v>1</v>
      </c>
      <c r="AD39" s="24">
        <f t="shared" si="22"/>
        <v>1</v>
      </c>
      <c r="AE39" s="24">
        <f t="shared" si="22"/>
        <v>1</v>
      </c>
      <c r="AF39" s="24">
        <f t="shared" si="22"/>
        <v>1</v>
      </c>
      <c r="AG39" s="24">
        <f t="shared" si="22"/>
        <v>1</v>
      </c>
      <c r="AH39" s="24">
        <f t="shared" si="22"/>
        <v>1</v>
      </c>
    </row>
    <row r="40">
      <c r="B40" s="29"/>
      <c r="C40" s="24"/>
    </row>
    <row r="41">
      <c r="B41" s="29"/>
      <c r="C41" s="24"/>
    </row>
    <row r="42">
      <c r="B42" s="30" t="s">
        <v>8</v>
      </c>
      <c r="C42" s="24" t="s">
        <v>39</v>
      </c>
      <c r="D42" s="13" t="s">
        <v>52</v>
      </c>
      <c r="E42" s="13" t="s">
        <v>75</v>
      </c>
      <c r="F42" s="13" t="s">
        <v>45</v>
      </c>
      <c r="G42" s="13" t="s">
        <v>38</v>
      </c>
      <c r="H42" s="13" t="s">
        <v>67</v>
      </c>
      <c r="I42" s="13" t="s">
        <v>47</v>
      </c>
      <c r="J42" s="13" t="s">
        <v>76</v>
      </c>
      <c r="K42" s="13" t="s">
        <v>21</v>
      </c>
      <c r="L42" s="13" t="s">
        <v>33</v>
      </c>
      <c r="M42" s="13" t="s">
        <v>63</v>
      </c>
      <c r="N42" s="13" t="s">
        <v>80</v>
      </c>
      <c r="O42" s="13" t="s">
        <v>61</v>
      </c>
      <c r="P42" s="13" t="s">
        <v>70</v>
      </c>
      <c r="Q42" s="13" t="s">
        <v>78</v>
      </c>
      <c r="R42" s="13" t="s">
        <v>82</v>
      </c>
      <c r="S42" s="13" t="s">
        <v>57</v>
      </c>
      <c r="T42" s="13" t="s">
        <v>65</v>
      </c>
      <c r="U42" s="13" t="s">
        <v>72</v>
      </c>
      <c r="V42" s="13" t="s">
        <v>66</v>
      </c>
      <c r="AB42" s="18" t="s">
        <v>7</v>
      </c>
      <c r="AC42" s="27">
        <v>1.0</v>
      </c>
      <c r="AD42" s="14">
        <v>2.0</v>
      </c>
      <c r="AE42" s="14">
        <v>3.0</v>
      </c>
      <c r="AF42" s="14">
        <v>4.0</v>
      </c>
      <c r="AG42" s="14">
        <v>5.0</v>
      </c>
      <c r="AH42" s="14">
        <v>6.0</v>
      </c>
    </row>
    <row r="43">
      <c r="B43" s="14" t="s">
        <v>25</v>
      </c>
      <c r="C43" s="24">
        <f>COUNTIFS('Respuestas '!$I$3:$I$330,$B43,'Respuestas '!$D$3:$D$330,C$27)/COUNTIF('Respuestas '!$D$3:$D$330,C$27)</f>
        <v>0.5151515152</v>
      </c>
      <c r="D43" s="24">
        <f>COUNTIFS('Respuestas '!$I$3:$I$330,$B43,'Respuestas '!$D$3:$D$330,D$27)/COUNTIF('Respuestas '!$D$3:$D$330,D$27)</f>
        <v>0.4615384615</v>
      </c>
      <c r="E43" s="24">
        <f>COUNTIFS('Respuestas '!$I$3:$I$330,$B43,'Respuestas '!$D$3:$D$330,E$27)/COUNTIF('Respuestas '!$D$3:$D$330,E$27)</f>
        <v>0.25</v>
      </c>
      <c r="F43" s="24">
        <f>COUNTIFS('Respuestas '!$I$3:$I$330,$B43,'Respuestas '!$D$3:$D$330,F$27)/COUNTIF('Respuestas '!$D$3:$D$330,F$27)</f>
        <v>0.7142857143</v>
      </c>
      <c r="G43" s="24">
        <f>COUNTIFS('Respuestas '!$I$3:$I$330,$B43,'Respuestas '!$D$3:$D$330,G$27)/COUNTIF('Respuestas '!$D$3:$D$330,G$27)</f>
        <v>0.4615384615</v>
      </c>
      <c r="H43" s="24">
        <f>COUNTIFS('Respuestas '!$I$3:$I$330,$B43,'Respuestas '!$D$3:$D$330,H$27)/COUNTIF('Respuestas '!$D$3:$D$330,H$27)</f>
        <v>0.375</v>
      </c>
      <c r="I43" s="24">
        <f>COUNTIFS('Respuestas '!$I$3:$I$330,$B43,'Respuestas '!$D$3:$D$330,I$27)/COUNTIF('Respuestas '!$D$3:$D$330,I$27)</f>
        <v>0.4285714286</v>
      </c>
      <c r="J43" s="24">
        <f>COUNTIFS('Respuestas '!$I$3:$I$330,$B43,'Respuestas '!$D$3:$D$330,J$27)/COUNTIF('Respuestas '!$D$3:$D$330,J$27)</f>
        <v>0.3181818182</v>
      </c>
      <c r="K43" s="24">
        <f>COUNTIFS('Respuestas '!$I$3:$I$330,$B43,'Respuestas '!$D$3:$D$330,K$27)/COUNTIF('Respuestas '!$D$3:$D$330,K$27)</f>
        <v>0.45</v>
      </c>
      <c r="L43" s="24">
        <f>COUNTIFS('Respuestas '!$I$3:$I$330,$B43,'Respuestas '!$D$3:$D$330,L$27)/COUNTIF('Respuestas '!$D$3:$D$330,L$27)</f>
        <v>0.5263157895</v>
      </c>
      <c r="M43" s="24">
        <f>COUNTIFS('Respuestas '!$I$3:$I$330,$B43,'Respuestas '!$D$3:$D$330,M$27)/COUNTIF('Respuestas '!$D$3:$D$330,M$27)</f>
        <v>0.5882352941</v>
      </c>
      <c r="N43" s="24">
        <f>COUNTIFS('Respuestas '!$I$3:$I$330,$B43,'Respuestas '!$D$3:$D$330,N$27)/COUNTIF('Respuestas '!$D$3:$D$330,N$27)</f>
        <v>0.5454545455</v>
      </c>
      <c r="O43" s="24">
        <f>COUNTIFS('Respuestas '!$I$3:$I$330,$B43,'Respuestas '!$D$3:$D$330,O$27)/COUNTIF('Respuestas '!$D$3:$D$330,O$27)</f>
        <v>0.3684210526</v>
      </c>
      <c r="P43" s="24">
        <f>COUNTIFS('Respuestas '!$I$3:$I$330,$B43,'Respuestas '!$D$3:$D$330,P$27)/COUNTIF('Respuestas '!$D$3:$D$330,P$27)</f>
        <v>0.3684210526</v>
      </c>
      <c r="Q43" s="24">
        <f>COUNTIFS('Respuestas '!$I$3:$I$330,$B43,'Respuestas '!$D$3:$D$330,Q$27)/COUNTIF('Respuestas '!$D$3:$D$330,Q$27)</f>
        <v>0.625</v>
      </c>
      <c r="R43" s="24">
        <f>COUNTIFS('Respuestas '!$I$3:$I$330,$B43,'Respuestas '!$D$3:$D$330,R$27)/COUNTIF('Respuestas '!$D$3:$D$330,R$27)</f>
        <v>0.3076923077</v>
      </c>
      <c r="S43" s="24">
        <f>COUNTIFS('Respuestas '!$I$3:$I$330,$B43,'Respuestas '!$D$3:$D$330,S$27)/COUNTIF('Respuestas '!$D$3:$D$330,S$27)</f>
        <v>0.5</v>
      </c>
      <c r="T43" s="24">
        <f>COUNTIFS('Respuestas '!$I$3:$I$330,$B43,'Respuestas '!$D$3:$D$330,T$27)/COUNTIF('Respuestas '!$D$3:$D$330,T$27)</f>
        <v>0.4117647059</v>
      </c>
      <c r="U43" s="24">
        <f>COUNTIFS('Respuestas '!$I$3:$I$330,$B43,'Respuestas '!$D$3:$D$330,U$27)/COUNTIF('Respuestas '!$D$3:$D$330,U$27)</f>
        <v>0.08333333333</v>
      </c>
      <c r="V43" s="24">
        <f>COUNTIFS('Respuestas '!$I$3:$I$330,$B43,'Respuestas '!$D$3:$D$330,V$27)/COUNTIF('Respuestas '!$D$3:$D$330,V$27)</f>
        <v>0.5</v>
      </c>
      <c r="AB43" s="14" t="s">
        <v>25</v>
      </c>
      <c r="AC43" s="24">
        <f t="shared" ref="AC43:AH43" si="23">AVERAGEIF($C$26:$V$26,AC$27,$C43:$V43)</f>
        <v>0.4088966589</v>
      </c>
      <c r="AD43" s="24">
        <f t="shared" si="23"/>
        <v>0.5169413919</v>
      </c>
      <c r="AE43" s="24">
        <f t="shared" si="23"/>
        <v>0.3733766234</v>
      </c>
      <c r="AF43" s="24">
        <f t="shared" si="23"/>
        <v>0.5275014073</v>
      </c>
      <c r="AG43" s="24">
        <f t="shared" si="23"/>
        <v>0.4173836032</v>
      </c>
      <c r="AH43" s="24">
        <f t="shared" si="23"/>
        <v>0.3737745098</v>
      </c>
    </row>
    <row r="44">
      <c r="B44" s="13" t="s">
        <v>43</v>
      </c>
      <c r="C44" s="24">
        <f>COUNTIFS('Respuestas '!$I$3:$I$330,$B44,'Respuestas '!$D$3:$D$330,C$27)/COUNTIF('Respuestas '!$D$3:$D$330,C$27)</f>
        <v>0.3636363636</v>
      </c>
      <c r="D44" s="24">
        <f>COUNTIFS('Respuestas '!$I$3:$I$330,$B44,'Respuestas '!$D$3:$D$330,D$27)/COUNTIF('Respuestas '!$D$3:$D$330,D$27)</f>
        <v>0.3846153846</v>
      </c>
      <c r="E44" s="24">
        <f>COUNTIFS('Respuestas '!$I$3:$I$330,$B44,'Respuestas '!$D$3:$D$330,E$27)/COUNTIF('Respuestas '!$D$3:$D$330,E$27)</f>
        <v>0.5</v>
      </c>
      <c r="F44" s="24">
        <f>COUNTIFS('Respuestas '!$I$3:$I$330,$B44,'Respuestas '!$D$3:$D$330,F$27)/COUNTIF('Respuestas '!$D$3:$D$330,F$27)</f>
        <v>0.1428571429</v>
      </c>
      <c r="G44" s="24">
        <f>COUNTIFS('Respuestas '!$I$3:$I$330,$B44,'Respuestas '!$D$3:$D$330,G$27)/COUNTIF('Respuestas '!$D$3:$D$330,G$27)</f>
        <v>0.4615384615</v>
      </c>
      <c r="H44" s="24">
        <f>COUNTIFS('Respuestas '!$I$3:$I$330,$B44,'Respuestas '!$D$3:$D$330,H$27)/COUNTIF('Respuestas '!$D$3:$D$330,H$27)</f>
        <v>0.375</v>
      </c>
      <c r="I44" s="24">
        <f>COUNTIFS('Respuestas '!$I$3:$I$330,$B44,'Respuestas '!$D$3:$D$330,I$27)/COUNTIF('Respuestas '!$D$3:$D$330,I$27)</f>
        <v>0.4285714286</v>
      </c>
      <c r="J44" s="24">
        <f>COUNTIFS('Respuestas '!$I$3:$I$330,$B44,'Respuestas '!$D$3:$D$330,J$27)/COUNTIF('Respuestas '!$D$3:$D$330,J$27)</f>
        <v>0.3181818182</v>
      </c>
      <c r="K44" s="24">
        <f>COUNTIFS('Respuestas '!$I$3:$I$330,$B44,'Respuestas '!$D$3:$D$330,K$27)/COUNTIF('Respuestas '!$D$3:$D$330,K$27)</f>
        <v>0.2</v>
      </c>
      <c r="L44" s="24">
        <f>COUNTIFS('Respuestas '!$I$3:$I$330,$B44,'Respuestas '!$D$3:$D$330,L$27)/COUNTIF('Respuestas '!$D$3:$D$330,L$27)</f>
        <v>0.1578947368</v>
      </c>
      <c r="M44" s="24">
        <f>COUNTIFS('Respuestas '!$I$3:$I$330,$B44,'Respuestas '!$D$3:$D$330,M$27)/COUNTIF('Respuestas '!$D$3:$D$330,M$27)</f>
        <v>0.3529411765</v>
      </c>
      <c r="N44" s="24">
        <f>COUNTIFS('Respuestas '!$I$3:$I$330,$B44,'Respuestas '!$D$3:$D$330,N$27)/COUNTIF('Respuestas '!$D$3:$D$330,N$27)</f>
        <v>0.1818181818</v>
      </c>
      <c r="O44" s="24">
        <f>COUNTIFS('Respuestas '!$I$3:$I$330,$B44,'Respuestas '!$D$3:$D$330,O$27)/COUNTIF('Respuestas '!$D$3:$D$330,O$27)</f>
        <v>0.2105263158</v>
      </c>
      <c r="P44" s="24">
        <f>COUNTIFS('Respuestas '!$I$3:$I$330,$B44,'Respuestas '!$D$3:$D$330,P$27)/COUNTIF('Respuestas '!$D$3:$D$330,P$27)</f>
        <v>0.3157894737</v>
      </c>
      <c r="Q44" s="24">
        <f>COUNTIFS('Respuestas '!$I$3:$I$330,$B44,'Respuestas '!$D$3:$D$330,Q$27)/COUNTIF('Respuestas '!$D$3:$D$330,Q$27)</f>
        <v>0.3125</v>
      </c>
      <c r="R44" s="24">
        <f>COUNTIFS('Respuestas '!$I$3:$I$330,$B44,'Respuestas '!$D$3:$D$330,R$27)/COUNTIF('Respuestas '!$D$3:$D$330,R$27)</f>
        <v>0.2307692308</v>
      </c>
      <c r="S44" s="24">
        <f>COUNTIFS('Respuestas '!$I$3:$I$330,$B44,'Respuestas '!$D$3:$D$330,S$27)/COUNTIF('Respuestas '!$D$3:$D$330,S$27)</f>
        <v>0.3571428571</v>
      </c>
      <c r="T44" s="24">
        <f>COUNTIFS('Respuestas '!$I$3:$I$330,$B44,'Respuestas '!$D$3:$D$330,T$27)/COUNTIF('Respuestas '!$D$3:$D$330,T$27)</f>
        <v>0.3529411765</v>
      </c>
      <c r="U44" s="24">
        <f>COUNTIFS('Respuestas '!$I$3:$I$330,$B44,'Respuestas '!$D$3:$D$330,U$27)/COUNTIF('Respuestas '!$D$3:$D$330,U$27)</f>
        <v>0.75</v>
      </c>
      <c r="V44" s="24">
        <f>COUNTIFS('Respuestas '!$I$3:$I$330,$B44,'Respuestas '!$D$3:$D$330,V$27)/COUNTIF('Respuestas '!$D$3:$D$330,V$27)</f>
        <v>0.3888888889</v>
      </c>
      <c r="AB44" s="13" t="s">
        <v>43</v>
      </c>
      <c r="AC44" s="24">
        <f t="shared" ref="AC44:AH44" si="24">AVERAGEIF($C$26:$V$26,AC$27,$C44:$V44)</f>
        <v>0.4160839161</v>
      </c>
      <c r="AD44" s="24">
        <f t="shared" si="24"/>
        <v>0.3264652015</v>
      </c>
      <c r="AE44" s="24">
        <f t="shared" si="24"/>
        <v>0.3733766234</v>
      </c>
      <c r="AF44" s="24">
        <f t="shared" si="24"/>
        <v>0.2231635238</v>
      </c>
      <c r="AG44" s="24">
        <f t="shared" si="24"/>
        <v>0.2673962551</v>
      </c>
      <c r="AH44" s="24">
        <f t="shared" si="24"/>
        <v>0.4622432306</v>
      </c>
    </row>
    <row r="45">
      <c r="B45" s="13" t="s">
        <v>83</v>
      </c>
      <c r="C45" s="24">
        <f>COUNTIFS('Respuestas '!$I$3:$I$330,$B45,'Respuestas '!$D$3:$D$330,C$27)/COUNTIF('Respuestas '!$D$3:$D$330,C$27)</f>
        <v>0.09090909091</v>
      </c>
      <c r="D45" s="24">
        <f>COUNTIFS('Respuestas '!$I$3:$I$330,$B45,'Respuestas '!$D$3:$D$330,D$27)/COUNTIF('Respuestas '!$D$3:$D$330,D$27)</f>
        <v>0</v>
      </c>
      <c r="E45" s="24">
        <f>COUNTIFS('Respuestas '!$I$3:$I$330,$B45,'Respuestas '!$D$3:$D$330,E$27)/COUNTIF('Respuestas '!$D$3:$D$330,E$27)</f>
        <v>0</v>
      </c>
      <c r="F45" s="24">
        <f>COUNTIFS('Respuestas '!$I$3:$I$330,$B45,'Respuestas '!$D$3:$D$330,F$27)/COUNTIF('Respuestas '!$D$3:$D$330,F$27)</f>
        <v>0</v>
      </c>
      <c r="G45" s="24">
        <f>COUNTIFS('Respuestas '!$I$3:$I$330,$B45,'Respuestas '!$D$3:$D$330,G$27)/COUNTIF('Respuestas '!$D$3:$D$330,G$27)</f>
        <v>0.07692307692</v>
      </c>
      <c r="H45" s="24">
        <f>COUNTIFS('Respuestas '!$I$3:$I$330,$B45,'Respuestas '!$D$3:$D$330,H$27)/COUNTIF('Respuestas '!$D$3:$D$330,H$27)</f>
        <v>0.125</v>
      </c>
      <c r="I45" s="24">
        <f>COUNTIFS('Respuestas '!$I$3:$I$330,$B45,'Respuestas '!$D$3:$D$330,I$27)/COUNTIF('Respuestas '!$D$3:$D$330,I$27)</f>
        <v>0.1428571429</v>
      </c>
      <c r="J45" s="24">
        <f>COUNTIFS('Respuestas '!$I$3:$I$330,$B45,'Respuestas '!$D$3:$D$330,J$27)/COUNTIF('Respuestas '!$D$3:$D$330,J$27)</f>
        <v>0.1363636364</v>
      </c>
      <c r="K45" s="24">
        <f>COUNTIFS('Respuestas '!$I$3:$I$330,$B45,'Respuestas '!$D$3:$D$330,K$27)/COUNTIF('Respuestas '!$D$3:$D$330,K$27)</f>
        <v>0.05</v>
      </c>
      <c r="L45" s="24">
        <f>COUNTIFS('Respuestas '!$I$3:$I$330,$B45,'Respuestas '!$D$3:$D$330,L$27)/COUNTIF('Respuestas '!$D$3:$D$330,L$27)</f>
        <v>0.1052631579</v>
      </c>
      <c r="M45" s="24">
        <f>COUNTIFS('Respuestas '!$I$3:$I$330,$B45,'Respuestas '!$D$3:$D$330,M$27)/COUNTIF('Respuestas '!$D$3:$D$330,M$27)</f>
        <v>0.05882352941</v>
      </c>
      <c r="N45" s="24">
        <f>COUNTIFS('Respuestas '!$I$3:$I$330,$B45,'Respuestas '!$D$3:$D$330,N$27)/COUNTIF('Respuestas '!$D$3:$D$330,N$27)</f>
        <v>0.09090909091</v>
      </c>
      <c r="O45" s="24">
        <f>COUNTIFS('Respuestas '!$I$3:$I$330,$B45,'Respuestas '!$D$3:$D$330,O$27)/COUNTIF('Respuestas '!$D$3:$D$330,O$27)</f>
        <v>0.2105263158</v>
      </c>
      <c r="P45" s="24">
        <f>COUNTIFS('Respuestas '!$I$3:$I$330,$B45,'Respuestas '!$D$3:$D$330,P$27)/COUNTIF('Respuestas '!$D$3:$D$330,P$27)</f>
        <v>0.1578947368</v>
      </c>
      <c r="Q45" s="24">
        <f>COUNTIFS('Respuestas '!$I$3:$I$330,$B45,'Respuestas '!$D$3:$D$330,Q$27)/COUNTIF('Respuestas '!$D$3:$D$330,Q$27)</f>
        <v>0.0625</v>
      </c>
      <c r="R45" s="24">
        <f>COUNTIFS('Respuestas '!$I$3:$I$330,$B45,'Respuestas '!$D$3:$D$330,R$27)/COUNTIF('Respuestas '!$D$3:$D$330,R$27)</f>
        <v>0.2307692308</v>
      </c>
      <c r="S45" s="24">
        <f>COUNTIFS('Respuestas '!$I$3:$I$330,$B45,'Respuestas '!$D$3:$D$330,S$27)/COUNTIF('Respuestas '!$D$3:$D$330,S$27)</f>
        <v>0.07142857143</v>
      </c>
      <c r="T45" s="24">
        <f>COUNTIFS('Respuestas '!$I$3:$I$330,$B45,'Respuestas '!$D$3:$D$330,T$27)/COUNTIF('Respuestas '!$D$3:$D$330,T$27)</f>
        <v>0.1176470588</v>
      </c>
      <c r="U45" s="24">
        <f>COUNTIFS('Respuestas '!$I$3:$I$330,$B45,'Respuestas '!$D$3:$D$330,U$27)/COUNTIF('Respuestas '!$D$3:$D$330,U$27)</f>
        <v>0</v>
      </c>
      <c r="V45" s="24">
        <f>COUNTIFS('Respuestas '!$I$3:$I$330,$B45,'Respuestas '!$D$3:$D$330,V$27)/COUNTIF('Respuestas '!$D$3:$D$330,V$27)</f>
        <v>0.1111111111</v>
      </c>
      <c r="AB45" s="13" t="s">
        <v>83</v>
      </c>
      <c r="AC45" s="24">
        <f t="shared" ref="AC45:AH45" si="25">AVERAGEIF($C$26:$V$26,AC$27,$C45:$V45)</f>
        <v>0.0303030303</v>
      </c>
      <c r="AD45" s="24">
        <f t="shared" si="25"/>
        <v>0.06730769231</v>
      </c>
      <c r="AE45" s="24">
        <f t="shared" si="25"/>
        <v>0.1396103896</v>
      </c>
      <c r="AF45" s="24">
        <f t="shared" si="25"/>
        <v>0.07624894455</v>
      </c>
      <c r="AG45" s="24">
        <f t="shared" si="25"/>
        <v>0.1654225709</v>
      </c>
      <c r="AH45" s="24">
        <f t="shared" si="25"/>
        <v>0.07504668534</v>
      </c>
    </row>
    <row r="46">
      <c r="B46" s="13" t="s">
        <v>84</v>
      </c>
      <c r="C46" s="24">
        <f>COUNTIFS('Respuestas '!$I$3:$I$330,$B46,'Respuestas '!$D$3:$D$330,C$27)/COUNTIF('Respuestas '!$D$3:$D$330,C$27)</f>
        <v>0.0303030303</v>
      </c>
      <c r="D46" s="24">
        <f>COUNTIFS('Respuestas '!$I$3:$I$330,$B46,'Respuestas '!$D$3:$D$330,D$27)/COUNTIF('Respuestas '!$D$3:$D$330,D$27)</f>
        <v>0.1538461538</v>
      </c>
      <c r="E46" s="24">
        <f>COUNTIFS('Respuestas '!$I$3:$I$330,$B46,'Respuestas '!$D$3:$D$330,E$27)/COUNTIF('Respuestas '!$D$3:$D$330,E$27)</f>
        <v>0.25</v>
      </c>
      <c r="F46" s="24">
        <f>COUNTIFS('Respuestas '!$I$3:$I$330,$B46,'Respuestas '!$D$3:$D$330,F$27)/COUNTIF('Respuestas '!$D$3:$D$330,F$27)</f>
        <v>0.1428571429</v>
      </c>
      <c r="G46" s="24">
        <f>COUNTIFS('Respuestas '!$I$3:$I$330,$B46,'Respuestas '!$D$3:$D$330,G$27)/COUNTIF('Respuestas '!$D$3:$D$330,G$27)</f>
        <v>0</v>
      </c>
      <c r="H46" s="24">
        <f>COUNTIFS('Respuestas '!$I$3:$I$330,$B46,'Respuestas '!$D$3:$D$330,H$27)/COUNTIF('Respuestas '!$D$3:$D$330,H$27)</f>
        <v>0.125</v>
      </c>
      <c r="I46" s="24">
        <f>COUNTIFS('Respuestas '!$I$3:$I$330,$B46,'Respuestas '!$D$3:$D$330,I$27)/COUNTIF('Respuestas '!$D$3:$D$330,I$27)</f>
        <v>0</v>
      </c>
      <c r="J46" s="24">
        <f>COUNTIFS('Respuestas '!$I$3:$I$330,$B46,'Respuestas '!$D$3:$D$330,J$27)/COUNTIF('Respuestas '!$D$3:$D$330,J$27)</f>
        <v>0.2272727273</v>
      </c>
      <c r="K46" s="24">
        <f>COUNTIFS('Respuestas '!$I$3:$I$330,$B46,'Respuestas '!$D$3:$D$330,K$27)/COUNTIF('Respuestas '!$D$3:$D$330,K$27)</f>
        <v>0.3</v>
      </c>
      <c r="L46" s="24">
        <f>COUNTIFS('Respuestas '!$I$3:$I$330,$B46,'Respuestas '!$D$3:$D$330,L$27)/COUNTIF('Respuestas '!$D$3:$D$330,L$27)</f>
        <v>0.2105263158</v>
      </c>
      <c r="M46" s="24">
        <f>COUNTIFS('Respuestas '!$I$3:$I$330,$B46,'Respuestas '!$D$3:$D$330,M$27)/COUNTIF('Respuestas '!$D$3:$D$330,M$27)</f>
        <v>0</v>
      </c>
      <c r="N46" s="24">
        <f>COUNTIFS('Respuestas '!$I$3:$I$330,$B46,'Respuestas '!$D$3:$D$330,N$27)/COUNTIF('Respuestas '!$D$3:$D$330,N$27)</f>
        <v>0.1818181818</v>
      </c>
      <c r="O46" s="24">
        <f>COUNTIFS('Respuestas '!$I$3:$I$330,$B46,'Respuestas '!$D$3:$D$330,O$27)/COUNTIF('Respuestas '!$D$3:$D$330,O$27)</f>
        <v>0.2105263158</v>
      </c>
      <c r="P46" s="24">
        <f>COUNTIFS('Respuestas '!$I$3:$I$330,$B46,'Respuestas '!$D$3:$D$330,P$27)/COUNTIF('Respuestas '!$D$3:$D$330,P$27)</f>
        <v>0.1578947368</v>
      </c>
      <c r="Q46" s="24">
        <f>COUNTIFS('Respuestas '!$I$3:$I$330,$B46,'Respuestas '!$D$3:$D$330,Q$27)/COUNTIF('Respuestas '!$D$3:$D$330,Q$27)</f>
        <v>0</v>
      </c>
      <c r="R46" s="24">
        <f>COUNTIFS('Respuestas '!$I$3:$I$330,$B46,'Respuestas '!$D$3:$D$330,R$27)/COUNTIF('Respuestas '!$D$3:$D$330,R$27)</f>
        <v>0.2307692308</v>
      </c>
      <c r="S46" s="24">
        <f>COUNTIFS('Respuestas '!$I$3:$I$330,$B46,'Respuestas '!$D$3:$D$330,S$27)/COUNTIF('Respuestas '!$D$3:$D$330,S$27)</f>
        <v>0.07142857143</v>
      </c>
      <c r="T46" s="24">
        <f>COUNTIFS('Respuestas '!$I$3:$I$330,$B46,'Respuestas '!$D$3:$D$330,T$27)/COUNTIF('Respuestas '!$D$3:$D$330,T$27)</f>
        <v>0.1176470588</v>
      </c>
      <c r="U46" s="24">
        <f>COUNTIFS('Respuestas '!$I$3:$I$330,$B46,'Respuestas '!$D$3:$D$330,U$27)/COUNTIF('Respuestas '!$D$3:$D$330,U$27)</f>
        <v>0.1666666667</v>
      </c>
      <c r="V46" s="24">
        <f>COUNTIFS('Respuestas '!$I$3:$I$330,$B46,'Respuestas '!$D$3:$D$330,V$27)/COUNTIF('Respuestas '!$D$3:$D$330,V$27)</f>
        <v>0</v>
      </c>
      <c r="AB46" s="13" t="s">
        <v>84</v>
      </c>
      <c r="AC46" s="24">
        <f t="shared" ref="AC46:AH46" si="26">AVERAGEIF($C$26:$V$26,AC$27,$C46:$V46)</f>
        <v>0.1447163947</v>
      </c>
      <c r="AD46" s="24">
        <f t="shared" si="26"/>
        <v>0.08928571429</v>
      </c>
      <c r="AE46" s="24">
        <f t="shared" si="26"/>
        <v>0.1136363636</v>
      </c>
      <c r="AF46" s="24">
        <f t="shared" si="26"/>
        <v>0.1730861244</v>
      </c>
      <c r="AG46" s="24">
        <f t="shared" si="26"/>
        <v>0.1497975709</v>
      </c>
      <c r="AH46" s="24">
        <f t="shared" si="26"/>
        <v>0.08893557423</v>
      </c>
    </row>
    <row r="47">
      <c r="C47" s="24">
        <f t="shared" ref="C47:V47" si="27">SUM(C43:C46)</f>
        <v>1</v>
      </c>
      <c r="D47" s="24">
        <f t="shared" si="27"/>
        <v>1</v>
      </c>
      <c r="E47" s="24">
        <f t="shared" si="27"/>
        <v>1</v>
      </c>
      <c r="F47" s="24">
        <f t="shared" si="27"/>
        <v>1</v>
      </c>
      <c r="G47" s="24">
        <f t="shared" si="27"/>
        <v>1</v>
      </c>
      <c r="H47" s="24">
        <f t="shared" si="27"/>
        <v>1</v>
      </c>
      <c r="I47" s="24">
        <f t="shared" si="27"/>
        <v>1</v>
      </c>
      <c r="J47" s="24">
        <f t="shared" si="27"/>
        <v>1</v>
      </c>
      <c r="K47" s="24">
        <f t="shared" si="27"/>
        <v>1</v>
      </c>
      <c r="L47" s="24">
        <f t="shared" si="27"/>
        <v>1</v>
      </c>
      <c r="M47" s="24">
        <f t="shared" si="27"/>
        <v>1</v>
      </c>
      <c r="N47" s="24">
        <f t="shared" si="27"/>
        <v>1</v>
      </c>
      <c r="O47" s="24">
        <f t="shared" si="27"/>
        <v>1</v>
      </c>
      <c r="P47" s="24">
        <f t="shared" si="27"/>
        <v>1</v>
      </c>
      <c r="Q47" s="24">
        <f t="shared" si="27"/>
        <v>1</v>
      </c>
      <c r="R47" s="24">
        <f t="shared" si="27"/>
        <v>1</v>
      </c>
      <c r="S47" s="24">
        <f t="shared" si="27"/>
        <v>1</v>
      </c>
      <c r="T47" s="24">
        <f t="shared" si="27"/>
        <v>1</v>
      </c>
      <c r="U47" s="24">
        <f t="shared" si="27"/>
        <v>1</v>
      </c>
      <c r="V47" s="24">
        <f t="shared" si="27"/>
        <v>1</v>
      </c>
      <c r="AB47" s="14" t="s">
        <v>123</v>
      </c>
      <c r="AC47" s="24">
        <f t="shared" ref="AC47:AH47" si="28">AVERAGEIF($C$26:$V$26,AC$27,$C47:$V47)</f>
        <v>1</v>
      </c>
      <c r="AD47" s="24">
        <f t="shared" si="28"/>
        <v>1</v>
      </c>
      <c r="AE47" s="24">
        <f t="shared" si="28"/>
        <v>1</v>
      </c>
      <c r="AF47" s="24">
        <f t="shared" si="28"/>
        <v>1</v>
      </c>
      <c r="AG47" s="24">
        <f t="shared" si="28"/>
        <v>1</v>
      </c>
      <c r="AH47" s="24">
        <f t="shared" si="28"/>
        <v>1</v>
      </c>
    </row>
    <row r="48">
      <c r="C48" s="24"/>
      <c r="AC48" s="24"/>
      <c r="AD48" s="24"/>
      <c r="AE48" s="24"/>
      <c r="AF48" s="24"/>
      <c r="AG48" s="24"/>
      <c r="AH48" s="24"/>
    </row>
    <row r="49">
      <c r="C49" s="24"/>
      <c r="AC49" s="24"/>
      <c r="AD49" s="24"/>
      <c r="AE49" s="24"/>
      <c r="AF49" s="24"/>
      <c r="AG49" s="24"/>
      <c r="AH49" s="24"/>
    </row>
    <row r="50">
      <c r="C50" s="24"/>
      <c r="AC50" s="24"/>
      <c r="AD50" s="24"/>
      <c r="AE50" s="24"/>
      <c r="AF50" s="24"/>
      <c r="AG50" s="24"/>
      <c r="AH50" s="24"/>
    </row>
    <row r="51">
      <c r="C51" s="24"/>
      <c r="AC51" s="24"/>
      <c r="AD51" s="24"/>
      <c r="AE51" s="24"/>
      <c r="AF51" s="24"/>
      <c r="AG51" s="24"/>
      <c r="AH51" s="24"/>
    </row>
    <row r="52">
      <c r="C52" s="24"/>
      <c r="AC52" s="24"/>
      <c r="AD52" s="24"/>
      <c r="AE52" s="24"/>
      <c r="AF52" s="24"/>
      <c r="AG52" s="24"/>
      <c r="AH52" s="24"/>
    </row>
    <row r="53">
      <c r="C53" s="24"/>
      <c r="AC53" s="24"/>
      <c r="AD53" s="24"/>
      <c r="AE53" s="24"/>
      <c r="AF53" s="24"/>
      <c r="AG53" s="24"/>
      <c r="AH53" s="24"/>
    </row>
    <row r="54">
      <c r="B54" s="31" t="s">
        <v>10</v>
      </c>
      <c r="C54" s="24" t="s">
        <v>39</v>
      </c>
      <c r="D54" s="13" t="s">
        <v>52</v>
      </c>
      <c r="E54" s="13" t="s">
        <v>75</v>
      </c>
      <c r="F54" s="13" t="s">
        <v>45</v>
      </c>
      <c r="G54" s="13" t="s">
        <v>38</v>
      </c>
      <c r="H54" s="13" t="s">
        <v>67</v>
      </c>
      <c r="I54" s="13" t="s">
        <v>47</v>
      </c>
      <c r="J54" s="13" t="s">
        <v>76</v>
      </c>
      <c r="K54" s="13" t="s">
        <v>21</v>
      </c>
      <c r="L54" s="13" t="s">
        <v>33</v>
      </c>
      <c r="M54" s="13" t="s">
        <v>63</v>
      </c>
      <c r="N54" s="13" t="s">
        <v>80</v>
      </c>
      <c r="O54" s="13" t="s">
        <v>61</v>
      </c>
      <c r="P54" s="13" t="s">
        <v>70</v>
      </c>
      <c r="Q54" s="13" t="s">
        <v>78</v>
      </c>
      <c r="R54" s="13" t="s">
        <v>82</v>
      </c>
      <c r="S54" s="13" t="s">
        <v>57</v>
      </c>
      <c r="T54" s="13" t="s">
        <v>65</v>
      </c>
      <c r="U54" s="13" t="s">
        <v>72</v>
      </c>
      <c r="V54" s="13" t="s">
        <v>66</v>
      </c>
      <c r="AB54" s="18" t="s">
        <v>7</v>
      </c>
      <c r="AC54" s="27">
        <v>1.0</v>
      </c>
      <c r="AD54" s="14">
        <v>2.0</v>
      </c>
      <c r="AE54" s="14">
        <v>3.0</v>
      </c>
      <c r="AF54" s="14">
        <v>4.0</v>
      </c>
      <c r="AG54" s="14">
        <v>5.0</v>
      </c>
      <c r="AH54" s="14">
        <v>6.0</v>
      </c>
    </row>
    <row r="55">
      <c r="B55" s="13" t="s">
        <v>26</v>
      </c>
      <c r="C55" s="24">
        <f>COUNTIFS('Respuestas '!$K$3:$K$330,$B55,'Respuestas '!$D$3:$D$330,C$27)/COUNTIF('Respuestas '!$D$3:$D$330,C$27)</f>
        <v>0.1212121212</v>
      </c>
      <c r="D55" s="24">
        <f>COUNTIFS('Respuestas '!$K$3:$K$330,$B55,'Respuestas '!$D$3:$D$330,D$27)/COUNTIF('Respuestas '!$D$3:$D$330,D$27)</f>
        <v>0.07692307692</v>
      </c>
      <c r="E55" s="24">
        <f>COUNTIFS('Respuestas '!$K$3:$K$330,$B55,'Respuestas '!$D$3:$D$330,E$27)/COUNTIF('Respuestas '!$D$3:$D$330,E$27)</f>
        <v>0</v>
      </c>
      <c r="F55" s="24">
        <f>COUNTIFS('Respuestas '!$K$3:$K$330,$B55,'Respuestas '!$D$3:$D$330,F$27)/COUNTIF('Respuestas '!$D$3:$D$330,F$27)</f>
        <v>0.07142857143</v>
      </c>
      <c r="G55" s="24">
        <f>COUNTIFS('Respuestas '!$K$3:$K$330,$B55,'Respuestas '!$D$3:$D$330,G$27)/COUNTIF('Respuestas '!$D$3:$D$330,G$27)</f>
        <v>0</v>
      </c>
      <c r="H55" s="24">
        <f>COUNTIFS('Respuestas '!$K$3:$K$330,$B55,'Respuestas '!$D$3:$D$330,H$27)/COUNTIF('Respuestas '!$D$3:$D$330,H$27)</f>
        <v>0.125</v>
      </c>
      <c r="I55" s="24">
        <f>COUNTIFS('Respuestas '!$K$3:$K$330,$B55,'Respuestas '!$D$3:$D$330,I$27)/COUNTIF('Respuestas '!$D$3:$D$330,I$27)</f>
        <v>0</v>
      </c>
      <c r="J55" s="24">
        <f>COUNTIFS('Respuestas '!$K$3:$K$330,$B55,'Respuestas '!$D$3:$D$330,J$27)/COUNTIF('Respuestas '!$D$3:$D$330,J$27)</f>
        <v>0.04545454545</v>
      </c>
      <c r="K55" s="24">
        <f>COUNTIFS('Respuestas '!$K$3:$K$330,$B55,'Respuestas '!$D$3:$D$330,K$27)/COUNTIF('Respuestas '!$D$3:$D$330,K$27)</f>
        <v>0.1</v>
      </c>
      <c r="L55" s="24">
        <f>COUNTIFS('Respuestas '!$K$3:$K$330,$B55,'Respuestas '!$D$3:$D$330,L$27)/COUNTIF('Respuestas '!$D$3:$D$330,L$27)</f>
        <v>0.1052631579</v>
      </c>
      <c r="M55" s="24">
        <f>COUNTIFS('Respuestas '!$K$3:$K$330,$B55,'Respuestas '!$D$3:$D$330,M$27)/COUNTIF('Respuestas '!$D$3:$D$330,M$27)</f>
        <v>0</v>
      </c>
      <c r="N55" s="24">
        <f>COUNTIFS('Respuestas '!$K$3:$K$330,$B55,'Respuestas '!$D$3:$D$330,N$27)/COUNTIF('Respuestas '!$D$3:$D$330,N$27)</f>
        <v>0.09090909091</v>
      </c>
      <c r="O55" s="24">
        <f>COUNTIFS('Respuestas '!$K$3:$K$330,$B55,'Respuestas '!$D$3:$D$330,O$27)/COUNTIF('Respuestas '!$D$3:$D$330,O$27)</f>
        <v>0.1578947368</v>
      </c>
      <c r="P55" s="24">
        <f>COUNTIFS('Respuestas '!$K$3:$K$330,$B55,'Respuestas '!$D$3:$D$330,P$27)/COUNTIF('Respuestas '!$D$3:$D$330,P$27)</f>
        <v>0.05263157895</v>
      </c>
      <c r="Q55" s="24">
        <f>COUNTIFS('Respuestas '!$K$3:$K$330,$B55,'Respuestas '!$D$3:$D$330,Q$27)/COUNTIF('Respuestas '!$D$3:$D$330,Q$27)</f>
        <v>0.0625</v>
      </c>
      <c r="R55" s="24">
        <f>COUNTIFS('Respuestas '!$K$3:$K$330,$B55,'Respuestas '!$D$3:$D$330,R$27)/COUNTIF('Respuestas '!$D$3:$D$330,R$27)</f>
        <v>0.07692307692</v>
      </c>
      <c r="S55" s="24">
        <f>COUNTIFS('Respuestas '!$K$3:$K$330,$B55,'Respuestas '!$D$3:$D$330,S$27)/COUNTIF('Respuestas '!$D$3:$D$330,S$27)</f>
        <v>0</v>
      </c>
      <c r="T55" s="24">
        <f>COUNTIFS('Respuestas '!$K$3:$K$330,$B55,'Respuestas '!$D$3:$D$330,T$27)/COUNTIF('Respuestas '!$D$3:$D$330,T$27)</f>
        <v>0.2352941176</v>
      </c>
      <c r="U55" s="24">
        <f>COUNTIFS('Respuestas '!$K$3:$K$330,$B55,'Respuestas '!$D$3:$D$330,U$27)/COUNTIF('Respuestas '!$D$3:$D$330,U$27)</f>
        <v>0.1666666667</v>
      </c>
      <c r="V55" s="24">
        <f>COUNTIFS('Respuestas '!$K$3:$K$330,$B55,'Respuestas '!$D$3:$D$330,V$27)/COUNTIF('Respuestas '!$D$3:$D$330,V$27)</f>
        <v>0.1111111111</v>
      </c>
      <c r="AB55" s="13" t="s">
        <v>26</v>
      </c>
      <c r="AC55" s="24">
        <f t="shared" ref="AC55:AH55" si="29">AVERAGEIF($C$26:$V$26,AC$27,$C55:$V55)</f>
        <v>0.06604506605</v>
      </c>
      <c r="AD55" s="24">
        <f t="shared" si="29"/>
        <v>0.06547619048</v>
      </c>
      <c r="AE55" s="24">
        <f t="shared" si="29"/>
        <v>0.02272727273</v>
      </c>
      <c r="AF55" s="24">
        <f t="shared" si="29"/>
        <v>0.0740430622</v>
      </c>
      <c r="AG55" s="24">
        <f t="shared" si="29"/>
        <v>0.08748734818</v>
      </c>
      <c r="AH55" s="24">
        <f t="shared" si="29"/>
        <v>0.1282679739</v>
      </c>
    </row>
    <row r="56">
      <c r="B56" s="13" t="s">
        <v>46</v>
      </c>
      <c r="C56" s="24">
        <f>COUNTIFS('Respuestas '!$K$3:$K$330,$B56,'Respuestas '!$D$3:$D$330,C$27)/COUNTIF('Respuestas '!$D$3:$D$330,C$27)</f>
        <v>0.06060606061</v>
      </c>
      <c r="D56" s="24">
        <f>COUNTIFS('Respuestas '!$K$3:$K$330,$B56,'Respuestas '!$D$3:$D$330,D$27)/COUNTIF('Respuestas '!$D$3:$D$330,D$27)</f>
        <v>0.1538461538</v>
      </c>
      <c r="E56" s="24">
        <f>COUNTIFS('Respuestas '!$K$3:$K$330,$B56,'Respuestas '!$D$3:$D$330,E$27)/COUNTIF('Respuestas '!$D$3:$D$330,E$27)</f>
        <v>0</v>
      </c>
      <c r="F56" s="24">
        <f>COUNTIFS('Respuestas '!$K$3:$K$330,$B56,'Respuestas '!$D$3:$D$330,F$27)/COUNTIF('Respuestas '!$D$3:$D$330,F$27)</f>
        <v>0.2142857143</v>
      </c>
      <c r="G56" s="24">
        <f>COUNTIFS('Respuestas '!$K$3:$K$330,$B56,'Respuestas '!$D$3:$D$330,G$27)/COUNTIF('Respuestas '!$D$3:$D$330,G$27)</f>
        <v>0.2307692308</v>
      </c>
      <c r="H56" s="24">
        <f>COUNTIFS('Respuestas '!$K$3:$K$330,$B56,'Respuestas '!$D$3:$D$330,H$27)/COUNTIF('Respuestas '!$D$3:$D$330,H$27)</f>
        <v>0.1875</v>
      </c>
      <c r="I56" s="24">
        <f>COUNTIFS('Respuestas '!$K$3:$K$330,$B56,'Respuestas '!$D$3:$D$330,I$27)/COUNTIF('Respuestas '!$D$3:$D$330,I$27)</f>
        <v>0.07142857143</v>
      </c>
      <c r="J56" s="24">
        <f>COUNTIFS('Respuestas '!$K$3:$K$330,$B56,'Respuestas '!$D$3:$D$330,J$27)/COUNTIF('Respuestas '!$D$3:$D$330,J$27)</f>
        <v>0.09090909091</v>
      </c>
      <c r="K56" s="24">
        <f>COUNTIFS('Respuestas '!$K$3:$K$330,$B56,'Respuestas '!$D$3:$D$330,K$27)/COUNTIF('Respuestas '!$D$3:$D$330,K$27)</f>
        <v>0.05</v>
      </c>
      <c r="L56" s="24">
        <f>COUNTIFS('Respuestas '!$K$3:$K$330,$B56,'Respuestas '!$D$3:$D$330,L$27)/COUNTIF('Respuestas '!$D$3:$D$330,L$27)</f>
        <v>0.05263157895</v>
      </c>
      <c r="M56" s="24">
        <f>COUNTIFS('Respuestas '!$K$3:$K$330,$B56,'Respuestas '!$D$3:$D$330,M$27)/COUNTIF('Respuestas '!$D$3:$D$330,M$27)</f>
        <v>0.1176470588</v>
      </c>
      <c r="N56" s="24">
        <f>COUNTIFS('Respuestas '!$K$3:$K$330,$B56,'Respuestas '!$D$3:$D$330,N$27)/COUNTIF('Respuestas '!$D$3:$D$330,N$27)</f>
        <v>0.09090909091</v>
      </c>
      <c r="O56" s="24">
        <f>COUNTIFS('Respuestas '!$K$3:$K$330,$B56,'Respuestas '!$D$3:$D$330,O$27)/COUNTIF('Respuestas '!$D$3:$D$330,O$27)</f>
        <v>0.1052631579</v>
      </c>
      <c r="P56" s="24">
        <f>COUNTIFS('Respuestas '!$K$3:$K$330,$B56,'Respuestas '!$D$3:$D$330,P$27)/COUNTIF('Respuestas '!$D$3:$D$330,P$27)</f>
        <v>0.2105263158</v>
      </c>
      <c r="Q56" s="24">
        <f>COUNTIFS('Respuestas '!$K$3:$K$330,$B56,'Respuestas '!$D$3:$D$330,Q$27)/COUNTIF('Respuestas '!$D$3:$D$330,Q$27)</f>
        <v>0.1875</v>
      </c>
      <c r="R56" s="24">
        <f>COUNTIFS('Respuestas '!$K$3:$K$330,$B56,'Respuestas '!$D$3:$D$330,R$27)/COUNTIF('Respuestas '!$D$3:$D$330,R$27)</f>
        <v>0.07692307692</v>
      </c>
      <c r="S56" s="24">
        <f>COUNTIFS('Respuestas '!$K$3:$K$330,$B56,'Respuestas '!$D$3:$D$330,S$27)/COUNTIF('Respuestas '!$D$3:$D$330,S$27)</f>
        <v>0.1428571429</v>
      </c>
      <c r="T56" s="24">
        <f>COUNTIFS('Respuestas '!$K$3:$K$330,$B56,'Respuestas '!$D$3:$D$330,T$27)/COUNTIF('Respuestas '!$D$3:$D$330,T$27)</f>
        <v>0.1176470588</v>
      </c>
      <c r="U56" s="24">
        <f>COUNTIFS('Respuestas '!$K$3:$K$330,$B56,'Respuestas '!$D$3:$D$330,U$27)/COUNTIF('Respuestas '!$D$3:$D$330,U$27)</f>
        <v>0.1666666667</v>
      </c>
      <c r="V56" s="24">
        <f>COUNTIFS('Respuestas '!$K$3:$K$330,$B56,'Respuestas '!$D$3:$D$330,V$27)/COUNTIF('Respuestas '!$D$3:$D$330,V$27)</f>
        <v>0.05555555556</v>
      </c>
      <c r="AB56" s="13" t="s">
        <v>46</v>
      </c>
      <c r="AC56" s="24">
        <f t="shared" ref="AC56:AH56" si="30">AVERAGEIF($C$26:$V$26,AC$27,$C56:$V56)</f>
        <v>0.07148407148</v>
      </c>
      <c r="AD56" s="24">
        <f t="shared" si="30"/>
        <v>0.2108516484</v>
      </c>
      <c r="AE56" s="24">
        <f t="shared" si="30"/>
        <v>0.08116883117</v>
      </c>
      <c r="AF56" s="24">
        <f t="shared" si="30"/>
        <v>0.07779693217</v>
      </c>
      <c r="AG56" s="24">
        <f t="shared" si="30"/>
        <v>0.1450531377</v>
      </c>
      <c r="AH56" s="24">
        <f t="shared" si="30"/>
        <v>0.120681606</v>
      </c>
    </row>
    <row r="57">
      <c r="B57" s="14" t="s">
        <v>51</v>
      </c>
      <c r="C57" s="24">
        <f>COUNTIFS('Respuestas '!$K$3:$K$330,$B57,'Respuestas '!$D$3:$D$330,C$27)/COUNTIF('Respuestas '!$D$3:$D$330,C$27)</f>
        <v>0.09090909091</v>
      </c>
      <c r="D57" s="24">
        <f>COUNTIFS('Respuestas '!$K$3:$K$330,$B57,'Respuestas '!$D$3:$D$330,D$27)/COUNTIF('Respuestas '!$D$3:$D$330,D$27)</f>
        <v>0.07692307692</v>
      </c>
      <c r="E57" s="24">
        <f>COUNTIFS('Respuestas '!$K$3:$K$330,$B57,'Respuestas '!$D$3:$D$330,E$27)/COUNTIF('Respuestas '!$D$3:$D$330,E$27)</f>
        <v>0</v>
      </c>
      <c r="F57" s="24">
        <f>COUNTIFS('Respuestas '!$K$3:$K$330,$B57,'Respuestas '!$D$3:$D$330,F$27)/COUNTIF('Respuestas '!$D$3:$D$330,F$27)</f>
        <v>0.2142857143</v>
      </c>
      <c r="G57" s="24">
        <f>COUNTIFS('Respuestas '!$K$3:$K$330,$B57,'Respuestas '!$D$3:$D$330,G$27)/COUNTIF('Respuestas '!$D$3:$D$330,G$27)</f>
        <v>0.3076923077</v>
      </c>
      <c r="H57" s="24">
        <f>COUNTIFS('Respuestas '!$K$3:$K$330,$B57,'Respuestas '!$D$3:$D$330,H$27)/COUNTIF('Respuestas '!$D$3:$D$330,H$27)</f>
        <v>0.125</v>
      </c>
      <c r="I57" s="24">
        <f>COUNTIFS('Respuestas '!$K$3:$K$330,$B57,'Respuestas '!$D$3:$D$330,I$27)/COUNTIF('Respuestas '!$D$3:$D$330,I$27)</f>
        <v>0.07142857143</v>
      </c>
      <c r="J57" s="24">
        <f>COUNTIFS('Respuestas '!$K$3:$K$330,$B57,'Respuestas '!$D$3:$D$330,J$27)/COUNTIF('Respuestas '!$D$3:$D$330,J$27)</f>
        <v>0.09090909091</v>
      </c>
      <c r="K57" s="24">
        <f>COUNTIFS('Respuestas '!$K$3:$K$330,$B57,'Respuestas '!$D$3:$D$330,K$27)/COUNTIF('Respuestas '!$D$3:$D$330,K$27)</f>
        <v>0.2</v>
      </c>
      <c r="L57" s="24">
        <f>COUNTIFS('Respuestas '!$K$3:$K$330,$B57,'Respuestas '!$D$3:$D$330,L$27)/COUNTIF('Respuestas '!$D$3:$D$330,L$27)</f>
        <v>0.2105263158</v>
      </c>
      <c r="M57" s="24">
        <f>COUNTIFS('Respuestas '!$K$3:$K$330,$B57,'Respuestas '!$D$3:$D$330,M$27)/COUNTIF('Respuestas '!$D$3:$D$330,M$27)</f>
        <v>0.2352941176</v>
      </c>
      <c r="N57" s="24">
        <f>COUNTIFS('Respuestas '!$K$3:$K$330,$B57,'Respuestas '!$D$3:$D$330,N$27)/COUNTIF('Respuestas '!$D$3:$D$330,N$27)</f>
        <v>0.1818181818</v>
      </c>
      <c r="O57" s="24">
        <f>COUNTIFS('Respuestas '!$K$3:$K$330,$B57,'Respuestas '!$D$3:$D$330,O$27)/COUNTIF('Respuestas '!$D$3:$D$330,O$27)</f>
        <v>0.1578947368</v>
      </c>
      <c r="P57" s="24">
        <f>COUNTIFS('Respuestas '!$K$3:$K$330,$B57,'Respuestas '!$D$3:$D$330,P$27)/COUNTIF('Respuestas '!$D$3:$D$330,P$27)</f>
        <v>0.1578947368</v>
      </c>
      <c r="Q57" s="24">
        <f>COUNTIFS('Respuestas '!$K$3:$K$330,$B57,'Respuestas '!$D$3:$D$330,Q$27)/COUNTIF('Respuestas '!$D$3:$D$330,Q$27)</f>
        <v>0.1875</v>
      </c>
      <c r="R57" s="24">
        <f>COUNTIFS('Respuestas '!$K$3:$K$330,$B57,'Respuestas '!$D$3:$D$330,R$27)/COUNTIF('Respuestas '!$D$3:$D$330,R$27)</f>
        <v>0.3076923077</v>
      </c>
      <c r="S57" s="24">
        <f>COUNTIFS('Respuestas '!$K$3:$K$330,$B57,'Respuestas '!$D$3:$D$330,S$27)/COUNTIF('Respuestas '!$D$3:$D$330,S$27)</f>
        <v>0.2142857143</v>
      </c>
      <c r="T57" s="24">
        <f>COUNTIFS('Respuestas '!$K$3:$K$330,$B57,'Respuestas '!$D$3:$D$330,T$27)/COUNTIF('Respuestas '!$D$3:$D$330,T$27)</f>
        <v>0.05882352941</v>
      </c>
      <c r="U57" s="24">
        <f>COUNTIFS('Respuestas '!$K$3:$K$330,$B57,'Respuestas '!$D$3:$D$330,U$27)/COUNTIF('Respuestas '!$D$3:$D$330,U$27)</f>
        <v>0.25</v>
      </c>
      <c r="V57" s="24">
        <f>COUNTIFS('Respuestas '!$K$3:$K$330,$B57,'Respuestas '!$D$3:$D$330,V$27)/COUNTIF('Respuestas '!$D$3:$D$330,V$27)</f>
        <v>0.1666666667</v>
      </c>
      <c r="AB57" s="14" t="s">
        <v>51</v>
      </c>
      <c r="AC57" s="24">
        <f t="shared" ref="AC57:AH57" si="31">AVERAGEIF($C$26:$V$26,AC$27,$C57:$V57)</f>
        <v>0.05594405594</v>
      </c>
      <c r="AD57" s="24">
        <f t="shared" si="31"/>
        <v>0.2156593407</v>
      </c>
      <c r="AE57" s="24">
        <f t="shared" si="31"/>
        <v>0.08116883117</v>
      </c>
      <c r="AF57" s="24">
        <f t="shared" si="31"/>
        <v>0.2069096538</v>
      </c>
      <c r="AG57" s="24">
        <f t="shared" si="31"/>
        <v>0.2027454453</v>
      </c>
      <c r="AH57" s="24">
        <f t="shared" si="31"/>
        <v>0.1724439776</v>
      </c>
    </row>
    <row r="58">
      <c r="B58" s="14" t="s">
        <v>55</v>
      </c>
      <c r="C58" s="24">
        <f>COUNTIFS('Respuestas '!$K$3:$K$330,$B58,'Respuestas '!$D$3:$D$330,C$27)/COUNTIF('Respuestas '!$D$3:$D$330,C$27)</f>
        <v>0.3333333333</v>
      </c>
      <c r="D58" s="24">
        <f>COUNTIFS('Respuestas '!$K$3:$K$330,$B58,'Respuestas '!$D$3:$D$330,D$27)/COUNTIF('Respuestas '!$D$3:$D$330,D$27)</f>
        <v>0.2307692308</v>
      </c>
      <c r="E58" s="24">
        <f>COUNTIFS('Respuestas '!$K$3:$K$330,$B58,'Respuestas '!$D$3:$D$330,E$27)/COUNTIF('Respuestas '!$D$3:$D$330,E$27)</f>
        <v>0.25</v>
      </c>
      <c r="F58" s="24">
        <f>COUNTIFS('Respuestas '!$K$3:$K$330,$B58,'Respuestas '!$D$3:$D$330,F$27)/COUNTIF('Respuestas '!$D$3:$D$330,F$27)</f>
        <v>0</v>
      </c>
      <c r="G58" s="24">
        <f>COUNTIFS('Respuestas '!$K$3:$K$330,$B58,'Respuestas '!$D$3:$D$330,G$27)/COUNTIF('Respuestas '!$D$3:$D$330,G$27)</f>
        <v>0</v>
      </c>
      <c r="H58" s="24">
        <f>COUNTIFS('Respuestas '!$K$3:$K$330,$B58,'Respuestas '!$D$3:$D$330,H$27)/COUNTIF('Respuestas '!$D$3:$D$330,H$27)</f>
        <v>0.0625</v>
      </c>
      <c r="I58" s="24">
        <f>COUNTIFS('Respuestas '!$K$3:$K$330,$B58,'Respuestas '!$D$3:$D$330,I$27)/COUNTIF('Respuestas '!$D$3:$D$330,I$27)</f>
        <v>0.1428571429</v>
      </c>
      <c r="J58" s="24">
        <f>COUNTIFS('Respuestas '!$K$3:$K$330,$B58,'Respuestas '!$D$3:$D$330,J$27)/COUNTIF('Respuestas '!$D$3:$D$330,J$27)</f>
        <v>0.3636363636</v>
      </c>
      <c r="K58" s="24">
        <f>COUNTIFS('Respuestas '!$K$3:$K$330,$B58,'Respuestas '!$D$3:$D$330,K$27)/COUNTIF('Respuestas '!$D$3:$D$330,K$27)</f>
        <v>0.2</v>
      </c>
      <c r="L58" s="24">
        <f>COUNTIFS('Respuestas '!$K$3:$K$330,$B58,'Respuestas '!$D$3:$D$330,L$27)/COUNTIF('Respuestas '!$D$3:$D$330,L$27)</f>
        <v>0.2105263158</v>
      </c>
      <c r="M58" s="24">
        <f>COUNTIFS('Respuestas '!$K$3:$K$330,$B58,'Respuestas '!$D$3:$D$330,M$27)/COUNTIF('Respuestas '!$D$3:$D$330,M$27)</f>
        <v>0.2352941176</v>
      </c>
      <c r="N58" s="24">
        <f>COUNTIFS('Respuestas '!$K$3:$K$330,$B58,'Respuestas '!$D$3:$D$330,N$27)/COUNTIF('Respuestas '!$D$3:$D$330,N$27)</f>
        <v>0.3636363636</v>
      </c>
      <c r="O58" s="24">
        <f>COUNTIFS('Respuestas '!$K$3:$K$330,$B58,'Respuestas '!$D$3:$D$330,O$27)/COUNTIF('Respuestas '!$D$3:$D$330,O$27)</f>
        <v>0.1578947368</v>
      </c>
      <c r="P58" s="24">
        <f>COUNTIFS('Respuestas '!$K$3:$K$330,$B58,'Respuestas '!$D$3:$D$330,P$27)/COUNTIF('Respuestas '!$D$3:$D$330,P$27)</f>
        <v>0.1052631579</v>
      </c>
      <c r="Q58" s="24">
        <f>COUNTIFS('Respuestas '!$K$3:$K$330,$B58,'Respuestas '!$D$3:$D$330,Q$27)/COUNTIF('Respuestas '!$D$3:$D$330,Q$27)</f>
        <v>0.1875</v>
      </c>
      <c r="R58" s="24">
        <f>COUNTIFS('Respuestas '!$K$3:$K$330,$B58,'Respuestas '!$D$3:$D$330,R$27)/COUNTIF('Respuestas '!$D$3:$D$330,R$27)</f>
        <v>0.2307692308</v>
      </c>
      <c r="S58" s="24">
        <f>COUNTIFS('Respuestas '!$K$3:$K$330,$B58,'Respuestas '!$D$3:$D$330,S$27)/COUNTIF('Respuestas '!$D$3:$D$330,S$27)</f>
        <v>0.2142857143</v>
      </c>
      <c r="T58" s="24">
        <f>COUNTIFS('Respuestas '!$K$3:$K$330,$B58,'Respuestas '!$D$3:$D$330,T$27)/COUNTIF('Respuestas '!$D$3:$D$330,T$27)</f>
        <v>0.1176470588</v>
      </c>
      <c r="U58" s="24">
        <f>COUNTIFS('Respuestas '!$K$3:$K$330,$B58,'Respuestas '!$D$3:$D$330,U$27)/COUNTIF('Respuestas '!$D$3:$D$330,U$27)</f>
        <v>0.08333333333</v>
      </c>
      <c r="V58" s="24">
        <f>COUNTIFS('Respuestas '!$K$3:$K$330,$B58,'Respuestas '!$D$3:$D$330,V$27)/COUNTIF('Respuestas '!$D$3:$D$330,V$27)</f>
        <v>0.1666666667</v>
      </c>
      <c r="AB58" s="14" t="s">
        <v>55</v>
      </c>
      <c r="AC58" s="24">
        <f t="shared" ref="AC58:AH58" si="32">AVERAGEIF($C$26:$V$26,AC$27,$C58:$V58)</f>
        <v>0.2713675214</v>
      </c>
      <c r="AD58" s="24">
        <f t="shared" si="32"/>
        <v>0.02083333333</v>
      </c>
      <c r="AE58" s="24">
        <f t="shared" si="32"/>
        <v>0.2532467532</v>
      </c>
      <c r="AF58" s="24">
        <f t="shared" si="32"/>
        <v>0.2523641993</v>
      </c>
      <c r="AG58" s="24">
        <f t="shared" si="32"/>
        <v>0.1703567814</v>
      </c>
      <c r="AH58" s="24">
        <f t="shared" si="32"/>
        <v>0.1454831933</v>
      </c>
    </row>
    <row r="59">
      <c r="B59" s="13" t="s">
        <v>58</v>
      </c>
      <c r="C59" s="24">
        <f>COUNTIFS('Respuestas '!$K$3:$K$330,$B59,'Respuestas '!$D$3:$D$330,C$27)/COUNTIF('Respuestas '!$D$3:$D$330,C$27)</f>
        <v>0.06060606061</v>
      </c>
      <c r="D59" s="24">
        <f>COUNTIFS('Respuestas '!$K$3:$K$330,$B59,'Respuestas '!$D$3:$D$330,D$27)/COUNTIF('Respuestas '!$D$3:$D$330,D$27)</f>
        <v>0</v>
      </c>
      <c r="E59" s="24">
        <f>COUNTIFS('Respuestas '!$K$3:$K$330,$B59,'Respuestas '!$D$3:$D$330,E$27)/COUNTIF('Respuestas '!$D$3:$D$330,E$27)</f>
        <v>0</v>
      </c>
      <c r="F59" s="24">
        <f>COUNTIFS('Respuestas '!$K$3:$K$330,$B59,'Respuestas '!$D$3:$D$330,F$27)/COUNTIF('Respuestas '!$D$3:$D$330,F$27)</f>
        <v>0</v>
      </c>
      <c r="G59" s="24">
        <f>COUNTIFS('Respuestas '!$K$3:$K$330,$B59,'Respuestas '!$D$3:$D$330,G$27)/COUNTIF('Respuestas '!$D$3:$D$330,G$27)</f>
        <v>0.2307692308</v>
      </c>
      <c r="H59" s="24">
        <f>COUNTIFS('Respuestas '!$K$3:$K$330,$B59,'Respuestas '!$D$3:$D$330,H$27)/COUNTIF('Respuestas '!$D$3:$D$330,H$27)</f>
        <v>0.125</v>
      </c>
      <c r="I59" s="24">
        <f>COUNTIFS('Respuestas '!$K$3:$K$330,$B59,'Respuestas '!$D$3:$D$330,I$27)/COUNTIF('Respuestas '!$D$3:$D$330,I$27)</f>
        <v>0.1428571429</v>
      </c>
      <c r="J59" s="24">
        <f>COUNTIFS('Respuestas '!$K$3:$K$330,$B59,'Respuestas '!$D$3:$D$330,J$27)/COUNTIF('Respuestas '!$D$3:$D$330,J$27)</f>
        <v>0.04545454545</v>
      </c>
      <c r="K59" s="24">
        <f>COUNTIFS('Respuestas '!$K$3:$K$330,$B59,'Respuestas '!$D$3:$D$330,K$27)/COUNTIF('Respuestas '!$D$3:$D$330,K$27)</f>
        <v>0</v>
      </c>
      <c r="L59" s="24">
        <f>COUNTIFS('Respuestas '!$K$3:$K$330,$B59,'Respuestas '!$D$3:$D$330,L$27)/COUNTIF('Respuestas '!$D$3:$D$330,L$27)</f>
        <v>0.1052631579</v>
      </c>
      <c r="M59" s="24">
        <f>COUNTIFS('Respuestas '!$K$3:$K$330,$B59,'Respuestas '!$D$3:$D$330,M$27)/COUNTIF('Respuestas '!$D$3:$D$330,M$27)</f>
        <v>0.05882352941</v>
      </c>
      <c r="N59" s="24">
        <f>COUNTIFS('Respuestas '!$K$3:$K$330,$B59,'Respuestas '!$D$3:$D$330,N$27)/COUNTIF('Respuestas '!$D$3:$D$330,N$27)</f>
        <v>0</v>
      </c>
      <c r="O59" s="24">
        <f>COUNTIFS('Respuestas '!$K$3:$K$330,$B59,'Respuestas '!$D$3:$D$330,O$27)/COUNTIF('Respuestas '!$D$3:$D$330,O$27)</f>
        <v>0</v>
      </c>
      <c r="P59" s="24">
        <f>COUNTIFS('Respuestas '!$K$3:$K$330,$B59,'Respuestas '!$D$3:$D$330,P$27)/COUNTIF('Respuestas '!$D$3:$D$330,P$27)</f>
        <v>0.1052631579</v>
      </c>
      <c r="Q59" s="24">
        <f>COUNTIFS('Respuestas '!$K$3:$K$330,$B59,'Respuestas '!$D$3:$D$330,Q$27)/COUNTIF('Respuestas '!$D$3:$D$330,Q$27)</f>
        <v>0.0625</v>
      </c>
      <c r="R59" s="24">
        <f>COUNTIFS('Respuestas '!$K$3:$K$330,$B59,'Respuestas '!$D$3:$D$330,R$27)/COUNTIF('Respuestas '!$D$3:$D$330,R$27)</f>
        <v>0</v>
      </c>
      <c r="S59" s="24">
        <f>COUNTIFS('Respuestas '!$K$3:$K$330,$B59,'Respuestas '!$D$3:$D$330,S$27)/COUNTIF('Respuestas '!$D$3:$D$330,S$27)</f>
        <v>0.07142857143</v>
      </c>
      <c r="T59" s="24">
        <f>COUNTIFS('Respuestas '!$K$3:$K$330,$B59,'Respuestas '!$D$3:$D$330,T$27)/COUNTIF('Respuestas '!$D$3:$D$330,T$27)</f>
        <v>0.05882352941</v>
      </c>
      <c r="U59" s="24">
        <f>COUNTIFS('Respuestas '!$K$3:$K$330,$B59,'Respuestas '!$D$3:$D$330,U$27)/COUNTIF('Respuestas '!$D$3:$D$330,U$27)</f>
        <v>0</v>
      </c>
      <c r="V59" s="24">
        <f>COUNTIFS('Respuestas '!$K$3:$K$330,$B59,'Respuestas '!$D$3:$D$330,V$27)/COUNTIF('Respuestas '!$D$3:$D$330,V$27)</f>
        <v>0.05555555556</v>
      </c>
      <c r="AB59" s="13" t="s">
        <v>58</v>
      </c>
      <c r="AC59" s="24">
        <f t="shared" ref="AC59:AH59" si="33">AVERAGEIF($C$26:$V$26,AC$27,$C59:$V59)</f>
        <v>0.0202020202</v>
      </c>
      <c r="AD59" s="24">
        <f t="shared" si="33"/>
        <v>0.1185897436</v>
      </c>
      <c r="AE59" s="24">
        <f t="shared" si="33"/>
        <v>0.09415584416</v>
      </c>
      <c r="AF59" s="24">
        <f t="shared" si="33"/>
        <v>0.04102167183</v>
      </c>
      <c r="AG59" s="24">
        <f t="shared" si="33"/>
        <v>0.04194078947</v>
      </c>
      <c r="AH59" s="24">
        <f t="shared" si="33"/>
        <v>0.0464519141</v>
      </c>
    </row>
    <row r="60">
      <c r="B60" s="13" t="s">
        <v>62</v>
      </c>
      <c r="C60" s="24">
        <f>COUNTIFS('Respuestas '!$K$3:$K$330,$B60,'Respuestas '!$D$3:$D$330,C$27)/COUNTIF('Respuestas '!$D$3:$D$330,C$27)</f>
        <v>0.1212121212</v>
      </c>
      <c r="D60" s="24">
        <f>COUNTIFS('Respuestas '!$K$3:$K$330,$B60,'Respuestas '!$D$3:$D$330,D$27)/COUNTIF('Respuestas '!$D$3:$D$330,D$27)</f>
        <v>0.2307692308</v>
      </c>
      <c r="E60" s="24">
        <f>COUNTIFS('Respuestas '!$K$3:$K$330,$B60,'Respuestas '!$D$3:$D$330,E$27)/COUNTIF('Respuestas '!$D$3:$D$330,E$27)</f>
        <v>0.125</v>
      </c>
      <c r="F60" s="24">
        <f>COUNTIFS('Respuestas '!$K$3:$K$330,$B60,'Respuestas '!$D$3:$D$330,F$27)/COUNTIF('Respuestas '!$D$3:$D$330,F$27)</f>
        <v>0.3571428571</v>
      </c>
      <c r="G60" s="24">
        <f>COUNTIFS('Respuestas '!$K$3:$K$330,$B60,'Respuestas '!$D$3:$D$330,G$27)/COUNTIF('Respuestas '!$D$3:$D$330,G$27)</f>
        <v>0.07692307692</v>
      </c>
      <c r="H60" s="24">
        <f>COUNTIFS('Respuestas '!$K$3:$K$330,$B60,'Respuestas '!$D$3:$D$330,H$27)/COUNTIF('Respuestas '!$D$3:$D$330,H$27)</f>
        <v>0.125</v>
      </c>
      <c r="I60" s="24">
        <f>COUNTIFS('Respuestas '!$K$3:$K$330,$B60,'Respuestas '!$D$3:$D$330,I$27)/COUNTIF('Respuestas '!$D$3:$D$330,I$27)</f>
        <v>0.2857142857</v>
      </c>
      <c r="J60" s="24">
        <f>COUNTIFS('Respuestas '!$K$3:$K$330,$B60,'Respuestas '!$D$3:$D$330,J$27)/COUNTIF('Respuestas '!$D$3:$D$330,J$27)</f>
        <v>0.1363636364</v>
      </c>
      <c r="K60" s="24">
        <f>COUNTIFS('Respuestas '!$K$3:$K$330,$B60,'Respuestas '!$D$3:$D$330,K$27)/COUNTIF('Respuestas '!$D$3:$D$330,K$27)</f>
        <v>0.15</v>
      </c>
      <c r="L60" s="24">
        <f>COUNTIFS('Respuestas '!$K$3:$K$330,$B60,'Respuestas '!$D$3:$D$330,L$27)/COUNTIF('Respuestas '!$D$3:$D$330,L$27)</f>
        <v>0.2105263158</v>
      </c>
      <c r="M60" s="24">
        <f>COUNTIFS('Respuestas '!$K$3:$K$330,$B60,'Respuestas '!$D$3:$D$330,M$27)/COUNTIF('Respuestas '!$D$3:$D$330,M$27)</f>
        <v>0.1764705882</v>
      </c>
      <c r="N60" s="24">
        <f>COUNTIFS('Respuestas '!$K$3:$K$330,$B60,'Respuestas '!$D$3:$D$330,N$27)/COUNTIF('Respuestas '!$D$3:$D$330,N$27)</f>
        <v>0</v>
      </c>
      <c r="O60" s="24">
        <f>COUNTIFS('Respuestas '!$K$3:$K$330,$B60,'Respuestas '!$D$3:$D$330,O$27)/COUNTIF('Respuestas '!$D$3:$D$330,O$27)</f>
        <v>0.1052631579</v>
      </c>
      <c r="P60" s="24">
        <f>COUNTIFS('Respuestas '!$K$3:$K$330,$B60,'Respuestas '!$D$3:$D$330,P$27)/COUNTIF('Respuestas '!$D$3:$D$330,P$27)</f>
        <v>0.1578947368</v>
      </c>
      <c r="Q60" s="24">
        <f>COUNTIFS('Respuestas '!$K$3:$K$330,$B60,'Respuestas '!$D$3:$D$330,Q$27)/COUNTIF('Respuestas '!$D$3:$D$330,Q$27)</f>
        <v>0.125</v>
      </c>
      <c r="R60" s="24">
        <f>COUNTIFS('Respuestas '!$K$3:$K$330,$B60,'Respuestas '!$D$3:$D$330,R$27)/COUNTIF('Respuestas '!$D$3:$D$330,R$27)</f>
        <v>0.07692307692</v>
      </c>
      <c r="S60" s="24">
        <f>COUNTIFS('Respuestas '!$K$3:$K$330,$B60,'Respuestas '!$D$3:$D$330,S$27)/COUNTIF('Respuestas '!$D$3:$D$330,S$27)</f>
        <v>0.1428571429</v>
      </c>
      <c r="T60" s="24">
        <f>COUNTIFS('Respuestas '!$K$3:$K$330,$B60,'Respuestas '!$D$3:$D$330,T$27)/COUNTIF('Respuestas '!$D$3:$D$330,T$27)</f>
        <v>0.1764705882</v>
      </c>
      <c r="U60" s="24">
        <f>COUNTIFS('Respuestas '!$K$3:$K$330,$B60,'Respuestas '!$D$3:$D$330,U$27)/COUNTIF('Respuestas '!$D$3:$D$330,U$27)</f>
        <v>0.08333333333</v>
      </c>
      <c r="V60" s="24">
        <f>COUNTIFS('Respuestas '!$K$3:$K$330,$B60,'Respuestas '!$D$3:$D$330,V$27)/COUNTIF('Respuestas '!$D$3:$D$330,V$27)</f>
        <v>0.1666666667</v>
      </c>
      <c r="AB60" s="13" t="s">
        <v>62</v>
      </c>
      <c r="AC60" s="24">
        <f t="shared" ref="AC60:AH60" si="34">AVERAGEIF($C$26:$V$26,AC$27,$C60:$V60)</f>
        <v>0.158993784</v>
      </c>
      <c r="AD60" s="24">
        <f t="shared" si="34"/>
        <v>0.1863553114</v>
      </c>
      <c r="AE60" s="24">
        <f t="shared" si="34"/>
        <v>0.211038961</v>
      </c>
      <c r="AF60" s="24">
        <f t="shared" si="34"/>
        <v>0.134249226</v>
      </c>
      <c r="AG60" s="24">
        <f t="shared" si="34"/>
        <v>0.1162702429</v>
      </c>
      <c r="AH60" s="24">
        <f t="shared" si="34"/>
        <v>0.1423319328</v>
      </c>
    </row>
    <row r="61">
      <c r="B61" s="13" t="s">
        <v>69</v>
      </c>
      <c r="C61" s="24">
        <f>COUNTIFS('Respuestas '!$K$3:$K$330,$B61,'Respuestas '!$D$3:$D$330,C$27)/COUNTIF('Respuestas '!$D$3:$D$330,C$27)</f>
        <v>0.06060606061</v>
      </c>
      <c r="D61" s="24">
        <f>COUNTIFS('Respuestas '!$K$3:$K$330,$B61,'Respuestas '!$D$3:$D$330,D$27)/COUNTIF('Respuestas '!$D$3:$D$330,D$27)</f>
        <v>0.07692307692</v>
      </c>
      <c r="E61" s="24">
        <f>COUNTIFS('Respuestas '!$K$3:$K$330,$B61,'Respuestas '!$D$3:$D$330,E$27)/COUNTIF('Respuestas '!$D$3:$D$330,E$27)</f>
        <v>0.375</v>
      </c>
      <c r="F61" s="24">
        <f>COUNTIFS('Respuestas '!$K$3:$K$330,$B61,'Respuestas '!$D$3:$D$330,F$27)/COUNTIF('Respuestas '!$D$3:$D$330,F$27)</f>
        <v>0</v>
      </c>
      <c r="G61" s="24">
        <f>COUNTIFS('Respuestas '!$K$3:$K$330,$B61,'Respuestas '!$D$3:$D$330,G$27)/COUNTIF('Respuestas '!$D$3:$D$330,G$27)</f>
        <v>0.07692307692</v>
      </c>
      <c r="H61" s="24">
        <f>COUNTIFS('Respuestas '!$K$3:$K$330,$B61,'Respuestas '!$D$3:$D$330,H$27)/COUNTIF('Respuestas '!$D$3:$D$330,H$27)</f>
        <v>0.0625</v>
      </c>
      <c r="I61" s="24">
        <f>COUNTIFS('Respuestas '!$K$3:$K$330,$B61,'Respuestas '!$D$3:$D$330,I$27)/COUNTIF('Respuestas '!$D$3:$D$330,I$27)</f>
        <v>0.07142857143</v>
      </c>
      <c r="J61" s="24">
        <f>COUNTIFS('Respuestas '!$K$3:$K$330,$B61,'Respuestas '!$D$3:$D$330,J$27)/COUNTIF('Respuestas '!$D$3:$D$330,J$27)</f>
        <v>0.1363636364</v>
      </c>
      <c r="K61" s="24">
        <f>COUNTIFS('Respuestas '!$K$3:$K$330,$B61,'Respuestas '!$D$3:$D$330,K$27)/COUNTIF('Respuestas '!$D$3:$D$330,K$27)</f>
        <v>0.1</v>
      </c>
      <c r="L61" s="24">
        <f>COUNTIFS('Respuestas '!$K$3:$K$330,$B61,'Respuestas '!$D$3:$D$330,L$27)/COUNTIF('Respuestas '!$D$3:$D$330,L$27)</f>
        <v>0.05263157895</v>
      </c>
      <c r="M61" s="24">
        <f>COUNTIFS('Respuestas '!$K$3:$K$330,$B61,'Respuestas '!$D$3:$D$330,M$27)/COUNTIF('Respuestas '!$D$3:$D$330,M$27)</f>
        <v>0.1176470588</v>
      </c>
      <c r="N61" s="24">
        <f>COUNTIFS('Respuestas '!$K$3:$K$330,$B61,'Respuestas '!$D$3:$D$330,N$27)/COUNTIF('Respuestas '!$D$3:$D$330,N$27)</f>
        <v>0</v>
      </c>
      <c r="O61" s="24">
        <f>COUNTIFS('Respuestas '!$K$3:$K$330,$B61,'Respuestas '!$D$3:$D$330,O$27)/COUNTIF('Respuestas '!$D$3:$D$330,O$27)</f>
        <v>0.1578947368</v>
      </c>
      <c r="P61" s="24">
        <f>COUNTIFS('Respuestas '!$K$3:$K$330,$B61,'Respuestas '!$D$3:$D$330,P$27)/COUNTIF('Respuestas '!$D$3:$D$330,P$27)</f>
        <v>0.1052631579</v>
      </c>
      <c r="Q61" s="24">
        <f>COUNTIFS('Respuestas '!$K$3:$K$330,$B61,'Respuestas '!$D$3:$D$330,Q$27)/COUNTIF('Respuestas '!$D$3:$D$330,Q$27)</f>
        <v>0.125</v>
      </c>
      <c r="R61" s="24">
        <f>COUNTIFS('Respuestas '!$K$3:$K$330,$B61,'Respuestas '!$D$3:$D$330,R$27)/COUNTIF('Respuestas '!$D$3:$D$330,R$27)</f>
        <v>0</v>
      </c>
      <c r="S61" s="24">
        <f>COUNTIFS('Respuestas '!$K$3:$K$330,$B61,'Respuestas '!$D$3:$D$330,S$27)/COUNTIF('Respuestas '!$D$3:$D$330,S$27)</f>
        <v>0.1428571429</v>
      </c>
      <c r="T61" s="24">
        <f>COUNTIFS('Respuestas '!$K$3:$K$330,$B61,'Respuestas '!$D$3:$D$330,T$27)/COUNTIF('Respuestas '!$D$3:$D$330,T$27)</f>
        <v>0</v>
      </c>
      <c r="U61" s="24">
        <f>COUNTIFS('Respuestas '!$K$3:$K$330,$B61,'Respuestas '!$D$3:$D$330,U$27)/COUNTIF('Respuestas '!$D$3:$D$330,U$27)</f>
        <v>0.1666666667</v>
      </c>
      <c r="V61" s="24">
        <f>COUNTIFS('Respuestas '!$K$3:$K$330,$B61,'Respuestas '!$D$3:$D$330,V$27)/COUNTIF('Respuestas '!$D$3:$D$330,V$27)</f>
        <v>0.05555555556</v>
      </c>
      <c r="AB61" s="13" t="s">
        <v>69</v>
      </c>
      <c r="AC61" s="24">
        <f t="shared" ref="AC61:AH61" si="35">AVERAGEIF($C$26:$V$26,AC$27,$C61:$V61)</f>
        <v>0.1708430458</v>
      </c>
      <c r="AD61" s="24">
        <f t="shared" si="35"/>
        <v>0.04647435897</v>
      </c>
      <c r="AE61" s="24">
        <f t="shared" si="35"/>
        <v>0.1038961039</v>
      </c>
      <c r="AF61" s="24">
        <f t="shared" si="35"/>
        <v>0.06756965944</v>
      </c>
      <c r="AG61" s="24">
        <f t="shared" si="35"/>
        <v>0.09703947368</v>
      </c>
      <c r="AH61" s="24">
        <f t="shared" si="35"/>
        <v>0.09126984127</v>
      </c>
    </row>
    <row r="62">
      <c r="B62" s="13" t="s">
        <v>71</v>
      </c>
      <c r="C62" s="24">
        <f>COUNTIFS('Respuestas '!$K$3:$K$330,$B62,'Respuestas '!$D$3:$D$330,C$27)/COUNTIF('Respuestas '!$D$3:$D$330,C$27)</f>
        <v>0.09090909091</v>
      </c>
      <c r="D62" s="24">
        <f>COUNTIFS('Respuestas '!$K$3:$K$330,$B62,'Respuestas '!$D$3:$D$330,D$27)/COUNTIF('Respuestas '!$D$3:$D$330,D$27)</f>
        <v>0.1538461538</v>
      </c>
      <c r="E62" s="24">
        <f>COUNTIFS('Respuestas '!$K$3:$K$330,$B62,'Respuestas '!$D$3:$D$330,E$27)/COUNTIF('Respuestas '!$D$3:$D$330,E$27)</f>
        <v>0.125</v>
      </c>
      <c r="F62" s="24">
        <f>COUNTIFS('Respuestas '!$K$3:$K$330,$B62,'Respuestas '!$D$3:$D$330,F$27)/COUNTIF('Respuestas '!$D$3:$D$330,F$27)</f>
        <v>0</v>
      </c>
      <c r="G62" s="24">
        <f>COUNTIFS('Respuestas '!$K$3:$K$330,$B62,'Respuestas '!$D$3:$D$330,G$27)/COUNTIF('Respuestas '!$D$3:$D$330,G$27)</f>
        <v>0.07692307692</v>
      </c>
      <c r="H62" s="24">
        <f>COUNTIFS('Respuestas '!$K$3:$K$330,$B62,'Respuestas '!$D$3:$D$330,H$27)/COUNTIF('Respuestas '!$D$3:$D$330,H$27)</f>
        <v>0.125</v>
      </c>
      <c r="I62" s="24">
        <f>COUNTIFS('Respuestas '!$K$3:$K$330,$B62,'Respuestas '!$D$3:$D$330,I$27)/COUNTIF('Respuestas '!$D$3:$D$330,I$27)</f>
        <v>0.1428571429</v>
      </c>
      <c r="J62" s="24">
        <f>COUNTIFS('Respuestas '!$K$3:$K$330,$B62,'Respuestas '!$D$3:$D$330,J$27)/COUNTIF('Respuestas '!$D$3:$D$330,J$27)</f>
        <v>0.04545454545</v>
      </c>
      <c r="K62" s="24">
        <f>COUNTIFS('Respuestas '!$K$3:$K$330,$B62,'Respuestas '!$D$3:$D$330,K$27)/COUNTIF('Respuestas '!$D$3:$D$330,K$27)</f>
        <v>0.1</v>
      </c>
      <c r="L62" s="24">
        <f>COUNTIFS('Respuestas '!$K$3:$K$330,$B62,'Respuestas '!$D$3:$D$330,L$27)/COUNTIF('Respuestas '!$D$3:$D$330,L$27)</f>
        <v>0</v>
      </c>
      <c r="M62" s="24">
        <f>COUNTIFS('Respuestas '!$K$3:$K$330,$B62,'Respuestas '!$D$3:$D$330,M$27)/COUNTIF('Respuestas '!$D$3:$D$330,M$27)</f>
        <v>0</v>
      </c>
      <c r="N62" s="24">
        <f>COUNTIFS('Respuestas '!$K$3:$K$330,$B62,'Respuestas '!$D$3:$D$330,N$27)/COUNTIF('Respuestas '!$D$3:$D$330,N$27)</f>
        <v>0.1818181818</v>
      </c>
      <c r="O62" s="24">
        <f>COUNTIFS('Respuestas '!$K$3:$K$330,$B62,'Respuestas '!$D$3:$D$330,O$27)/COUNTIF('Respuestas '!$D$3:$D$330,O$27)</f>
        <v>0.1052631579</v>
      </c>
      <c r="P62" s="24">
        <f>COUNTIFS('Respuestas '!$K$3:$K$330,$B62,'Respuestas '!$D$3:$D$330,P$27)/COUNTIF('Respuestas '!$D$3:$D$330,P$27)</f>
        <v>0.05263157895</v>
      </c>
      <c r="Q62" s="24">
        <f>COUNTIFS('Respuestas '!$K$3:$K$330,$B62,'Respuestas '!$D$3:$D$330,Q$27)/COUNTIF('Respuestas '!$D$3:$D$330,Q$27)</f>
        <v>0.0625</v>
      </c>
      <c r="R62" s="24">
        <f>COUNTIFS('Respuestas '!$K$3:$K$330,$B62,'Respuestas '!$D$3:$D$330,R$27)/COUNTIF('Respuestas '!$D$3:$D$330,R$27)</f>
        <v>0.1538461538</v>
      </c>
      <c r="S62" s="24">
        <f>COUNTIFS('Respuestas '!$K$3:$K$330,$B62,'Respuestas '!$D$3:$D$330,S$27)/COUNTIF('Respuestas '!$D$3:$D$330,S$27)</f>
        <v>0</v>
      </c>
      <c r="T62" s="24">
        <f>COUNTIFS('Respuestas '!$K$3:$K$330,$B62,'Respuestas '!$D$3:$D$330,T$27)/COUNTIF('Respuestas '!$D$3:$D$330,T$27)</f>
        <v>0.1176470588</v>
      </c>
      <c r="U62" s="24">
        <f>COUNTIFS('Respuestas '!$K$3:$K$330,$B62,'Respuestas '!$D$3:$D$330,U$27)/COUNTIF('Respuestas '!$D$3:$D$330,U$27)</f>
        <v>0</v>
      </c>
      <c r="V62" s="24">
        <f>COUNTIFS('Respuestas '!$K$3:$K$330,$B62,'Respuestas '!$D$3:$D$330,V$27)/COUNTIF('Respuestas '!$D$3:$D$330,V$27)</f>
        <v>0.1111111111</v>
      </c>
      <c r="AB62" s="13" t="s">
        <v>71</v>
      </c>
      <c r="AC62" s="24">
        <f t="shared" ref="AC62:AH62" si="36">AVERAGEIF($C$26:$V$26,AC$27,$C62:$V62)</f>
        <v>0.1232517483</v>
      </c>
      <c r="AD62" s="24">
        <f t="shared" si="36"/>
        <v>0.06730769231</v>
      </c>
      <c r="AE62" s="24">
        <f t="shared" si="36"/>
        <v>0.09415584416</v>
      </c>
      <c r="AF62" s="24">
        <f t="shared" si="36"/>
        <v>0.07045454545</v>
      </c>
      <c r="AG62" s="24">
        <f t="shared" si="36"/>
        <v>0.09356022267</v>
      </c>
      <c r="AH62" s="24">
        <f t="shared" si="36"/>
        <v>0.05718954248</v>
      </c>
    </row>
    <row r="63">
      <c r="B63" s="13" t="s">
        <v>74</v>
      </c>
      <c r="C63" s="24">
        <f>COUNTIFS('Respuestas '!$K$3:$K$330,$B63,'Respuestas '!$D$3:$D$330,C$27)/COUNTIF('Respuestas '!$D$3:$D$330,C$27)</f>
        <v>0.06060606061</v>
      </c>
      <c r="D63" s="24">
        <f>COUNTIFS('Respuestas '!$K$3:$K$330,$B63,'Respuestas '!$D$3:$D$330,D$27)/COUNTIF('Respuestas '!$D$3:$D$330,D$27)</f>
        <v>0</v>
      </c>
      <c r="E63" s="24">
        <f>COUNTIFS('Respuestas '!$K$3:$K$330,$B63,'Respuestas '!$D$3:$D$330,E$27)/COUNTIF('Respuestas '!$D$3:$D$330,E$27)</f>
        <v>0.125</v>
      </c>
      <c r="F63" s="24">
        <f>COUNTIFS('Respuestas '!$K$3:$K$330,$B63,'Respuestas '!$D$3:$D$330,F$27)/COUNTIF('Respuestas '!$D$3:$D$330,F$27)</f>
        <v>0.1428571429</v>
      </c>
      <c r="G63" s="24">
        <f>COUNTIFS('Respuestas '!$K$3:$K$330,$B63,'Respuestas '!$D$3:$D$330,G$27)/COUNTIF('Respuestas '!$D$3:$D$330,G$27)</f>
        <v>0</v>
      </c>
      <c r="H63" s="24">
        <f>COUNTIFS('Respuestas '!$K$3:$K$330,$B63,'Respuestas '!$D$3:$D$330,H$27)/COUNTIF('Respuestas '!$D$3:$D$330,H$27)</f>
        <v>0.0625</v>
      </c>
      <c r="I63" s="24">
        <f>COUNTIFS('Respuestas '!$K$3:$K$330,$B63,'Respuestas '!$D$3:$D$330,I$27)/COUNTIF('Respuestas '!$D$3:$D$330,I$27)</f>
        <v>0.07142857143</v>
      </c>
      <c r="J63" s="24">
        <f>COUNTIFS('Respuestas '!$K$3:$K$330,$B63,'Respuestas '!$D$3:$D$330,J$27)/COUNTIF('Respuestas '!$D$3:$D$330,J$27)</f>
        <v>0.04545454545</v>
      </c>
      <c r="K63" s="24">
        <f>COUNTIFS('Respuestas '!$K$3:$K$330,$B63,'Respuestas '!$D$3:$D$330,K$27)/COUNTIF('Respuestas '!$D$3:$D$330,K$27)</f>
        <v>0.1</v>
      </c>
      <c r="L63" s="24">
        <f>COUNTIFS('Respuestas '!$K$3:$K$330,$B63,'Respuestas '!$D$3:$D$330,L$27)/COUNTIF('Respuestas '!$D$3:$D$330,L$27)</f>
        <v>0.05263157895</v>
      </c>
      <c r="M63" s="24">
        <f>COUNTIFS('Respuestas '!$K$3:$K$330,$B63,'Respuestas '!$D$3:$D$330,M$27)/COUNTIF('Respuestas '!$D$3:$D$330,M$27)</f>
        <v>0.05882352941</v>
      </c>
      <c r="N63" s="24">
        <f>COUNTIFS('Respuestas '!$K$3:$K$330,$B63,'Respuestas '!$D$3:$D$330,N$27)/COUNTIF('Respuestas '!$D$3:$D$330,N$27)</f>
        <v>0.09090909091</v>
      </c>
      <c r="O63" s="24">
        <f>COUNTIFS('Respuestas '!$K$3:$K$330,$B63,'Respuestas '!$D$3:$D$330,O$27)/COUNTIF('Respuestas '!$D$3:$D$330,O$27)</f>
        <v>0.05263157895</v>
      </c>
      <c r="P63" s="24">
        <f>COUNTIFS('Respuestas '!$K$3:$K$330,$B63,'Respuestas '!$D$3:$D$330,P$27)/COUNTIF('Respuestas '!$D$3:$D$330,P$27)</f>
        <v>0.05263157895</v>
      </c>
      <c r="Q63" s="24">
        <f>COUNTIFS('Respuestas '!$K$3:$K$330,$B63,'Respuestas '!$D$3:$D$330,Q$27)/COUNTIF('Respuestas '!$D$3:$D$330,Q$27)</f>
        <v>0</v>
      </c>
      <c r="R63" s="24">
        <f>COUNTIFS('Respuestas '!$K$3:$K$330,$B63,'Respuestas '!$D$3:$D$330,R$27)/COUNTIF('Respuestas '!$D$3:$D$330,R$27)</f>
        <v>0.07692307692</v>
      </c>
      <c r="S63" s="24">
        <f>COUNTIFS('Respuestas '!$K$3:$K$330,$B63,'Respuestas '!$D$3:$D$330,S$27)/COUNTIF('Respuestas '!$D$3:$D$330,S$27)</f>
        <v>0.07142857143</v>
      </c>
      <c r="T63" s="24">
        <f>COUNTIFS('Respuestas '!$K$3:$K$330,$B63,'Respuestas '!$D$3:$D$330,T$27)/COUNTIF('Respuestas '!$D$3:$D$330,T$27)</f>
        <v>0.1176470588</v>
      </c>
      <c r="U63" s="24">
        <f>COUNTIFS('Respuestas '!$K$3:$K$330,$B63,'Respuestas '!$D$3:$D$330,U$27)/COUNTIF('Respuestas '!$D$3:$D$330,U$27)</f>
        <v>0.08333333333</v>
      </c>
      <c r="V63" s="24">
        <f>COUNTIFS('Respuestas '!$K$3:$K$330,$B63,'Respuestas '!$D$3:$D$330,V$27)/COUNTIF('Respuestas '!$D$3:$D$330,V$27)</f>
        <v>0.1111111111</v>
      </c>
      <c r="AB63" s="13" t="s">
        <v>74</v>
      </c>
      <c r="AC63" s="24">
        <f t="shared" ref="AC63:AH63" si="37">AVERAGEIF($C$26:$V$26,AC$27,$C63:$V63)</f>
        <v>0.06186868687</v>
      </c>
      <c r="AD63" s="24">
        <f t="shared" si="37"/>
        <v>0.06845238095</v>
      </c>
      <c r="AE63" s="24">
        <f t="shared" si="37"/>
        <v>0.05844155844</v>
      </c>
      <c r="AF63" s="24">
        <f t="shared" si="37"/>
        <v>0.07559104982</v>
      </c>
      <c r="AG63" s="24">
        <f t="shared" si="37"/>
        <v>0.0455465587</v>
      </c>
      <c r="AH63" s="24">
        <f t="shared" si="37"/>
        <v>0.09588001867</v>
      </c>
    </row>
    <row r="64">
      <c r="C64" s="24">
        <f t="shared" ref="C64:V64" si="38">SUM(C55:C63)</f>
        <v>1</v>
      </c>
      <c r="D64" s="24">
        <f t="shared" si="38"/>
        <v>1</v>
      </c>
      <c r="E64" s="24">
        <f t="shared" si="38"/>
        <v>1</v>
      </c>
      <c r="F64" s="24">
        <f t="shared" si="38"/>
        <v>1</v>
      </c>
      <c r="G64" s="24">
        <f t="shared" si="38"/>
        <v>1</v>
      </c>
      <c r="H64" s="24">
        <f t="shared" si="38"/>
        <v>1</v>
      </c>
      <c r="I64" s="24">
        <f t="shared" si="38"/>
        <v>1</v>
      </c>
      <c r="J64" s="24">
        <f t="shared" si="38"/>
        <v>1</v>
      </c>
      <c r="K64" s="24">
        <f t="shared" si="38"/>
        <v>1</v>
      </c>
      <c r="L64" s="24">
        <f t="shared" si="38"/>
        <v>1</v>
      </c>
      <c r="M64" s="24">
        <f t="shared" si="38"/>
        <v>1</v>
      </c>
      <c r="N64" s="24">
        <f t="shared" si="38"/>
        <v>1</v>
      </c>
      <c r="O64" s="24">
        <f t="shared" si="38"/>
        <v>1</v>
      </c>
      <c r="P64" s="24">
        <f t="shared" si="38"/>
        <v>1</v>
      </c>
      <c r="Q64" s="24">
        <f t="shared" si="38"/>
        <v>1</v>
      </c>
      <c r="R64" s="24">
        <f t="shared" si="38"/>
        <v>1</v>
      </c>
      <c r="S64" s="24">
        <f t="shared" si="38"/>
        <v>1</v>
      </c>
      <c r="T64" s="24">
        <f t="shared" si="38"/>
        <v>1</v>
      </c>
      <c r="U64" s="24">
        <f t="shared" si="38"/>
        <v>1</v>
      </c>
      <c r="V64" s="24">
        <f t="shared" si="38"/>
        <v>1</v>
      </c>
      <c r="AB64" s="14" t="s">
        <v>123</v>
      </c>
      <c r="AC64" s="24">
        <f t="shared" ref="AC64:AH64" si="39">AVERAGEIF($C$26:$V$26,AC$27,$C64:$V64)</f>
        <v>1</v>
      </c>
      <c r="AD64" s="24">
        <f t="shared" si="39"/>
        <v>1</v>
      </c>
      <c r="AE64" s="24">
        <f t="shared" si="39"/>
        <v>1</v>
      </c>
      <c r="AF64" s="24">
        <f t="shared" si="39"/>
        <v>1</v>
      </c>
      <c r="AG64" s="24">
        <f t="shared" si="39"/>
        <v>1</v>
      </c>
      <c r="AH64" s="24">
        <f t="shared" si="39"/>
        <v>1</v>
      </c>
    </row>
    <row r="65">
      <c r="C65" s="24"/>
      <c r="AC65" s="24"/>
      <c r="AD65" s="24"/>
      <c r="AE65" s="24"/>
      <c r="AF65" s="24"/>
      <c r="AG65" s="24"/>
      <c r="AH65" s="24"/>
    </row>
    <row r="66">
      <c r="B66" s="18" t="s">
        <v>12</v>
      </c>
      <c r="C66" s="24" t="s">
        <v>39</v>
      </c>
      <c r="D66" s="13" t="s">
        <v>52</v>
      </c>
      <c r="E66" s="13" t="s">
        <v>75</v>
      </c>
      <c r="F66" s="13" t="s">
        <v>45</v>
      </c>
      <c r="G66" s="13" t="s">
        <v>38</v>
      </c>
      <c r="H66" s="13" t="s">
        <v>67</v>
      </c>
      <c r="I66" s="13" t="s">
        <v>47</v>
      </c>
      <c r="J66" s="13" t="s">
        <v>76</v>
      </c>
      <c r="K66" s="13" t="s">
        <v>21</v>
      </c>
      <c r="L66" s="13" t="s">
        <v>33</v>
      </c>
      <c r="M66" s="13" t="s">
        <v>63</v>
      </c>
      <c r="N66" s="13" t="s">
        <v>80</v>
      </c>
      <c r="O66" s="13" t="s">
        <v>61</v>
      </c>
      <c r="P66" s="13" t="s">
        <v>70</v>
      </c>
      <c r="Q66" s="13" t="s">
        <v>78</v>
      </c>
      <c r="R66" s="13" t="s">
        <v>82</v>
      </c>
      <c r="S66" s="13" t="s">
        <v>57</v>
      </c>
      <c r="T66" s="13" t="s">
        <v>65</v>
      </c>
      <c r="U66" s="13" t="s">
        <v>72</v>
      </c>
      <c r="V66" s="13" t="s">
        <v>66</v>
      </c>
      <c r="AB66" s="18" t="s">
        <v>7</v>
      </c>
      <c r="AC66" s="27">
        <v>1.0</v>
      </c>
      <c r="AD66" s="14">
        <v>2.0</v>
      </c>
      <c r="AE66" s="14">
        <v>3.0</v>
      </c>
      <c r="AF66" s="14">
        <v>4.0</v>
      </c>
      <c r="AG66" s="14">
        <v>5.0</v>
      </c>
      <c r="AH66" s="14">
        <v>6.0</v>
      </c>
    </row>
    <row r="67">
      <c r="B67" s="13" t="s">
        <v>27</v>
      </c>
      <c r="C67" s="24">
        <f>COUNTIFS('Respuestas '!$M$3:$M$330,$B67,'Respuestas '!$D$3:$D$330,C$27)/COUNTIF('Respuestas '!$D$3:$D$330,C$27)</f>
        <v>0.1515151515</v>
      </c>
      <c r="D67" s="24">
        <f>COUNTIFS('Respuestas '!$M$3:$M$330,$B67,'Respuestas '!$D$3:$D$330,D$27)/COUNTIF('Respuestas '!$D$3:$D$330,D$27)</f>
        <v>0.1538461538</v>
      </c>
      <c r="E67" s="24">
        <f>COUNTIFS('Respuestas '!$M$3:$M$330,$B67,'Respuestas '!$D$3:$D$330,E$27)/COUNTIF('Respuestas '!$D$3:$D$330,E$27)</f>
        <v>0.25</v>
      </c>
      <c r="F67" s="24">
        <f>COUNTIFS('Respuestas '!$M$3:$M$330,$B67,'Respuestas '!$D$3:$D$330,F$27)/COUNTIF('Respuestas '!$D$3:$D$330,F$27)</f>
        <v>0.1428571429</v>
      </c>
      <c r="G67" s="24">
        <f>COUNTIFS('Respuestas '!$M$3:$M$330,$B67,'Respuestas '!$D$3:$D$330,G$27)/COUNTIF('Respuestas '!$D$3:$D$330,G$27)</f>
        <v>0.2307692308</v>
      </c>
      <c r="H67" s="24">
        <f>COUNTIFS('Respuestas '!$M$3:$M$330,$B67,'Respuestas '!$D$3:$D$330,H$27)/COUNTIF('Respuestas '!$D$3:$D$330,H$27)</f>
        <v>0.125</v>
      </c>
      <c r="I67" s="24">
        <f>COUNTIFS('Respuestas '!$M$3:$M$330,$B67,'Respuestas '!$D$3:$D$330,I$27)/COUNTIF('Respuestas '!$D$3:$D$330,I$27)</f>
        <v>0</v>
      </c>
      <c r="J67" s="24">
        <f>COUNTIFS('Respuestas '!$M$3:$M$330,$B67,'Respuestas '!$D$3:$D$330,J$27)/COUNTIF('Respuestas '!$D$3:$D$330,J$27)</f>
        <v>0.09090909091</v>
      </c>
      <c r="K67" s="24">
        <f>COUNTIFS('Respuestas '!$M$3:$M$330,$B67,'Respuestas '!$D$3:$D$330,K$27)/COUNTIF('Respuestas '!$D$3:$D$330,K$27)</f>
        <v>0.3</v>
      </c>
      <c r="L67" s="24">
        <f>COUNTIFS('Respuestas '!$M$3:$M$330,$B67,'Respuestas '!$D$3:$D$330,L$27)/COUNTIF('Respuestas '!$D$3:$D$330,L$27)</f>
        <v>0.1578947368</v>
      </c>
      <c r="M67" s="24">
        <f>COUNTIFS('Respuestas '!$M$3:$M$330,$B67,'Respuestas '!$D$3:$D$330,M$27)/COUNTIF('Respuestas '!$D$3:$D$330,M$27)</f>
        <v>0.1764705882</v>
      </c>
      <c r="N67" s="24">
        <f>COUNTIFS('Respuestas '!$M$3:$M$330,$B67,'Respuestas '!$D$3:$D$330,N$27)/COUNTIF('Respuestas '!$D$3:$D$330,N$27)</f>
        <v>0.09090909091</v>
      </c>
      <c r="O67" s="24">
        <f>COUNTIFS('Respuestas '!$M$3:$M$330,$B67,'Respuestas '!$D$3:$D$330,O$27)/COUNTIF('Respuestas '!$D$3:$D$330,O$27)</f>
        <v>0.1578947368</v>
      </c>
      <c r="P67" s="24">
        <f>COUNTIFS('Respuestas '!$M$3:$M$330,$B67,'Respuestas '!$D$3:$D$330,P$27)/COUNTIF('Respuestas '!$D$3:$D$330,P$27)</f>
        <v>0.1052631579</v>
      </c>
      <c r="Q67" s="24">
        <f>COUNTIFS('Respuestas '!$M$3:$M$330,$B67,'Respuestas '!$D$3:$D$330,Q$27)/COUNTIF('Respuestas '!$D$3:$D$330,Q$27)</f>
        <v>0.0625</v>
      </c>
      <c r="R67" s="24">
        <f>COUNTIFS('Respuestas '!$M$3:$M$330,$B67,'Respuestas '!$D$3:$D$330,R$27)/COUNTIF('Respuestas '!$D$3:$D$330,R$27)</f>
        <v>0.1538461538</v>
      </c>
      <c r="S67" s="24">
        <f>COUNTIFS('Respuestas '!$M$3:$M$330,$B67,'Respuestas '!$D$3:$D$330,S$27)/COUNTIF('Respuestas '!$D$3:$D$330,S$27)</f>
        <v>0.1428571429</v>
      </c>
      <c r="T67" s="24">
        <f>COUNTIFS('Respuestas '!$M$3:$M$330,$B67,'Respuestas '!$D$3:$D$330,T$27)/COUNTIF('Respuestas '!$D$3:$D$330,T$27)</f>
        <v>0</v>
      </c>
      <c r="U67" s="24">
        <f>COUNTIFS('Respuestas '!$M$3:$M$330,$B67,'Respuestas '!$D$3:$D$330,U$27)/COUNTIF('Respuestas '!$D$3:$D$330,U$27)</f>
        <v>0</v>
      </c>
      <c r="V67" s="24">
        <f>COUNTIFS('Respuestas '!$M$3:$M$330,$B67,'Respuestas '!$D$3:$D$330,V$27)/COUNTIF('Respuestas '!$D$3:$D$330,V$27)</f>
        <v>0.2777777778</v>
      </c>
      <c r="AB67" s="13" t="s">
        <v>27</v>
      </c>
      <c r="AC67" s="24">
        <f t="shared" ref="AC67:AH67" si="40">AVERAGEIF($C$26:$V$26,AC$27,$C67:$V67)</f>
        <v>0.1851204351</v>
      </c>
      <c r="AD67" s="24">
        <f t="shared" si="40"/>
        <v>0.1662087912</v>
      </c>
      <c r="AE67" s="24">
        <f t="shared" si="40"/>
        <v>0.04545454545</v>
      </c>
      <c r="AF67" s="24">
        <f t="shared" si="40"/>
        <v>0.181318604</v>
      </c>
      <c r="AG67" s="24">
        <f t="shared" si="40"/>
        <v>0.1198760121</v>
      </c>
      <c r="AH67" s="24">
        <f t="shared" si="40"/>
        <v>0.1051587302</v>
      </c>
    </row>
    <row r="68">
      <c r="B68" s="13" t="s">
        <v>36</v>
      </c>
      <c r="C68" s="24">
        <f>COUNTIFS('Respuestas '!$M$3:$M$330,$B68,'Respuestas '!$D$3:$D$330,C$27)/COUNTIF('Respuestas '!$D$3:$D$330,C$27)</f>
        <v>0.3939393939</v>
      </c>
      <c r="D68" s="24">
        <f>COUNTIFS('Respuestas '!$M$3:$M$330,$B68,'Respuestas '!$D$3:$D$330,D$27)/COUNTIF('Respuestas '!$D$3:$D$330,D$27)</f>
        <v>0.07692307692</v>
      </c>
      <c r="E68" s="24">
        <f>COUNTIFS('Respuestas '!$M$3:$M$330,$B68,'Respuestas '!$D$3:$D$330,E$27)/COUNTIF('Respuestas '!$D$3:$D$330,E$27)</f>
        <v>0.375</v>
      </c>
      <c r="F68" s="24">
        <f>COUNTIFS('Respuestas '!$M$3:$M$330,$B68,'Respuestas '!$D$3:$D$330,F$27)/COUNTIF('Respuestas '!$D$3:$D$330,F$27)</f>
        <v>0.2857142857</v>
      </c>
      <c r="G68" s="24">
        <f>COUNTIFS('Respuestas '!$M$3:$M$330,$B68,'Respuestas '!$D$3:$D$330,G$27)/COUNTIF('Respuestas '!$D$3:$D$330,G$27)</f>
        <v>0.4615384615</v>
      </c>
      <c r="H68" s="24">
        <f>COUNTIFS('Respuestas '!$M$3:$M$330,$B68,'Respuestas '!$D$3:$D$330,H$27)/COUNTIF('Respuestas '!$D$3:$D$330,H$27)</f>
        <v>0.1875</v>
      </c>
      <c r="I68" s="24">
        <f>COUNTIFS('Respuestas '!$M$3:$M$330,$B68,'Respuestas '!$D$3:$D$330,I$27)/COUNTIF('Respuestas '!$D$3:$D$330,I$27)</f>
        <v>0.2142857143</v>
      </c>
      <c r="J68" s="24">
        <f>COUNTIFS('Respuestas '!$M$3:$M$330,$B68,'Respuestas '!$D$3:$D$330,J$27)/COUNTIF('Respuestas '!$D$3:$D$330,J$27)</f>
        <v>0.1818181818</v>
      </c>
      <c r="K68" s="24">
        <f>COUNTIFS('Respuestas '!$M$3:$M$330,$B68,'Respuestas '!$D$3:$D$330,K$27)/COUNTIF('Respuestas '!$D$3:$D$330,K$27)</f>
        <v>0.25</v>
      </c>
      <c r="L68" s="24">
        <f>COUNTIFS('Respuestas '!$M$3:$M$330,$B68,'Respuestas '!$D$3:$D$330,L$27)/COUNTIF('Respuestas '!$D$3:$D$330,L$27)</f>
        <v>0.5263157895</v>
      </c>
      <c r="M68" s="24">
        <f>COUNTIFS('Respuestas '!$M$3:$M$330,$B68,'Respuestas '!$D$3:$D$330,M$27)/COUNTIF('Respuestas '!$D$3:$D$330,M$27)</f>
        <v>0.2941176471</v>
      </c>
      <c r="N68" s="24">
        <f>COUNTIFS('Respuestas '!$M$3:$M$330,$B68,'Respuestas '!$D$3:$D$330,N$27)/COUNTIF('Respuestas '!$D$3:$D$330,N$27)</f>
        <v>0.3636363636</v>
      </c>
      <c r="O68" s="24">
        <f>COUNTIFS('Respuestas '!$M$3:$M$330,$B68,'Respuestas '!$D$3:$D$330,O$27)/COUNTIF('Respuestas '!$D$3:$D$330,O$27)</f>
        <v>0.3157894737</v>
      </c>
      <c r="P68" s="24">
        <f>COUNTIFS('Respuestas '!$M$3:$M$330,$B68,'Respuestas '!$D$3:$D$330,P$27)/COUNTIF('Respuestas '!$D$3:$D$330,P$27)</f>
        <v>0.2105263158</v>
      </c>
      <c r="Q68" s="24">
        <f>COUNTIFS('Respuestas '!$M$3:$M$330,$B68,'Respuestas '!$D$3:$D$330,Q$27)/COUNTIF('Respuestas '!$D$3:$D$330,Q$27)</f>
        <v>0.4375</v>
      </c>
      <c r="R68" s="24">
        <f>COUNTIFS('Respuestas '!$M$3:$M$330,$B68,'Respuestas '!$D$3:$D$330,R$27)/COUNTIF('Respuestas '!$D$3:$D$330,R$27)</f>
        <v>0.1538461538</v>
      </c>
      <c r="S68" s="24">
        <f>COUNTIFS('Respuestas '!$M$3:$M$330,$B68,'Respuestas '!$D$3:$D$330,S$27)/COUNTIF('Respuestas '!$D$3:$D$330,S$27)</f>
        <v>0.2142857143</v>
      </c>
      <c r="T68" s="24">
        <f>COUNTIFS('Respuestas '!$M$3:$M$330,$B68,'Respuestas '!$D$3:$D$330,T$27)/COUNTIF('Respuestas '!$D$3:$D$330,T$27)</f>
        <v>0.2941176471</v>
      </c>
      <c r="U68" s="24">
        <f>COUNTIFS('Respuestas '!$M$3:$M$330,$B68,'Respuestas '!$D$3:$D$330,U$27)/COUNTIF('Respuestas '!$D$3:$D$330,U$27)</f>
        <v>0.25</v>
      </c>
      <c r="V68" s="24">
        <f>COUNTIFS('Respuestas '!$M$3:$M$330,$B68,'Respuestas '!$D$3:$D$330,V$27)/COUNTIF('Respuestas '!$D$3:$D$330,V$27)</f>
        <v>0.3888888889</v>
      </c>
      <c r="AB68" s="13" t="s">
        <v>36</v>
      </c>
      <c r="AC68" s="24">
        <f t="shared" ref="AC68:AH68" si="41">AVERAGEIF($C$26:$V$26,AC$27,$C68:$V68)</f>
        <v>0.281954157</v>
      </c>
      <c r="AD68" s="24">
        <f t="shared" si="41"/>
        <v>0.3115842491</v>
      </c>
      <c r="AE68" s="24">
        <f t="shared" si="41"/>
        <v>0.1980519481</v>
      </c>
      <c r="AF68" s="24">
        <f t="shared" si="41"/>
        <v>0.35851745</v>
      </c>
      <c r="AG68" s="24">
        <f t="shared" si="41"/>
        <v>0.2794154858</v>
      </c>
      <c r="AH68" s="24">
        <f t="shared" si="41"/>
        <v>0.2868230626</v>
      </c>
    </row>
    <row r="69">
      <c r="B69" s="13" t="s">
        <v>56</v>
      </c>
      <c r="C69" s="24">
        <f>COUNTIFS('Respuestas '!$M$3:$M$330,$B69,'Respuestas '!$D$3:$D$330,C$27)/COUNTIF('Respuestas '!$D$3:$D$330,C$27)</f>
        <v>0.1212121212</v>
      </c>
      <c r="D69" s="24">
        <f>COUNTIFS('Respuestas '!$M$3:$M$330,$B69,'Respuestas '!$D$3:$D$330,D$27)/COUNTIF('Respuestas '!$D$3:$D$330,D$27)</f>
        <v>0.3076923077</v>
      </c>
      <c r="E69" s="24">
        <f>COUNTIFS('Respuestas '!$M$3:$M$330,$B69,'Respuestas '!$D$3:$D$330,E$27)/COUNTIF('Respuestas '!$D$3:$D$330,E$27)</f>
        <v>0.125</v>
      </c>
      <c r="F69" s="24">
        <f>COUNTIFS('Respuestas '!$M$3:$M$330,$B69,'Respuestas '!$D$3:$D$330,F$27)/COUNTIF('Respuestas '!$D$3:$D$330,F$27)</f>
        <v>0.1428571429</v>
      </c>
      <c r="G69" s="24">
        <f>COUNTIFS('Respuestas '!$M$3:$M$330,$B69,'Respuestas '!$D$3:$D$330,G$27)/COUNTIF('Respuestas '!$D$3:$D$330,G$27)</f>
        <v>0.07692307692</v>
      </c>
      <c r="H69" s="24">
        <f>COUNTIFS('Respuestas '!$M$3:$M$330,$B69,'Respuestas '!$D$3:$D$330,H$27)/COUNTIF('Respuestas '!$D$3:$D$330,H$27)</f>
        <v>0.125</v>
      </c>
      <c r="I69" s="24">
        <f>COUNTIFS('Respuestas '!$M$3:$M$330,$B69,'Respuestas '!$D$3:$D$330,I$27)/COUNTIF('Respuestas '!$D$3:$D$330,I$27)</f>
        <v>0.2142857143</v>
      </c>
      <c r="J69" s="24">
        <f>COUNTIFS('Respuestas '!$M$3:$M$330,$B69,'Respuestas '!$D$3:$D$330,J$27)/COUNTIF('Respuestas '!$D$3:$D$330,J$27)</f>
        <v>0.2727272727</v>
      </c>
      <c r="K69" s="24">
        <f>COUNTIFS('Respuestas '!$M$3:$M$330,$B69,'Respuestas '!$D$3:$D$330,K$27)/COUNTIF('Respuestas '!$D$3:$D$330,K$27)</f>
        <v>0.1</v>
      </c>
      <c r="L69" s="24">
        <f>COUNTIFS('Respuestas '!$M$3:$M$330,$B69,'Respuestas '!$D$3:$D$330,L$27)/COUNTIF('Respuestas '!$D$3:$D$330,L$27)</f>
        <v>0.1052631579</v>
      </c>
      <c r="M69" s="24">
        <f>COUNTIFS('Respuestas '!$M$3:$M$330,$B69,'Respuestas '!$D$3:$D$330,M$27)/COUNTIF('Respuestas '!$D$3:$D$330,M$27)</f>
        <v>0.1176470588</v>
      </c>
      <c r="N69" s="24">
        <f>COUNTIFS('Respuestas '!$M$3:$M$330,$B69,'Respuestas '!$D$3:$D$330,N$27)/COUNTIF('Respuestas '!$D$3:$D$330,N$27)</f>
        <v>0.09090909091</v>
      </c>
      <c r="O69" s="24">
        <f>COUNTIFS('Respuestas '!$M$3:$M$330,$B69,'Respuestas '!$D$3:$D$330,O$27)/COUNTIF('Respuestas '!$D$3:$D$330,O$27)</f>
        <v>0.1052631579</v>
      </c>
      <c r="P69" s="24">
        <f>COUNTIFS('Respuestas '!$M$3:$M$330,$B69,'Respuestas '!$D$3:$D$330,P$27)/COUNTIF('Respuestas '!$D$3:$D$330,P$27)</f>
        <v>0.1052631579</v>
      </c>
      <c r="Q69" s="24">
        <f>COUNTIFS('Respuestas '!$M$3:$M$330,$B69,'Respuestas '!$D$3:$D$330,Q$27)/COUNTIF('Respuestas '!$D$3:$D$330,Q$27)</f>
        <v>0.1875</v>
      </c>
      <c r="R69" s="24">
        <f>COUNTIFS('Respuestas '!$M$3:$M$330,$B69,'Respuestas '!$D$3:$D$330,R$27)/COUNTIF('Respuestas '!$D$3:$D$330,R$27)</f>
        <v>0.1538461538</v>
      </c>
      <c r="S69" s="24">
        <f>COUNTIFS('Respuestas '!$M$3:$M$330,$B69,'Respuestas '!$D$3:$D$330,S$27)/COUNTIF('Respuestas '!$D$3:$D$330,S$27)</f>
        <v>0.1428571429</v>
      </c>
      <c r="T69" s="24">
        <f>COUNTIFS('Respuestas '!$M$3:$M$330,$B69,'Respuestas '!$D$3:$D$330,T$27)/COUNTIF('Respuestas '!$D$3:$D$330,T$27)</f>
        <v>0.4705882353</v>
      </c>
      <c r="U69" s="24">
        <f>COUNTIFS('Respuestas '!$M$3:$M$330,$B69,'Respuestas '!$D$3:$D$330,U$27)/COUNTIF('Respuestas '!$D$3:$D$330,U$27)</f>
        <v>0.25</v>
      </c>
      <c r="V69" s="24">
        <f>COUNTIFS('Respuestas '!$M$3:$M$330,$B69,'Respuestas '!$D$3:$D$330,V$27)/COUNTIF('Respuestas '!$D$3:$D$330,V$27)</f>
        <v>0.05555555556</v>
      </c>
      <c r="AB69" s="13" t="s">
        <v>56</v>
      </c>
      <c r="AC69" s="24">
        <f t="shared" ref="AC69:AH69" si="42">AVERAGEIF($C$26:$V$26,AC$27,$C69:$V69)</f>
        <v>0.1846348096</v>
      </c>
      <c r="AD69" s="24">
        <f t="shared" si="42"/>
        <v>0.1149267399</v>
      </c>
      <c r="AE69" s="24">
        <f t="shared" si="42"/>
        <v>0.2435064935</v>
      </c>
      <c r="AF69" s="24">
        <f t="shared" si="42"/>
        <v>0.1034548269</v>
      </c>
      <c r="AG69" s="24">
        <f t="shared" si="42"/>
        <v>0.1379681174</v>
      </c>
      <c r="AH69" s="24">
        <f t="shared" si="42"/>
        <v>0.2297502334</v>
      </c>
    </row>
    <row r="70">
      <c r="B70" s="13" t="s">
        <v>60</v>
      </c>
      <c r="C70" s="24">
        <f>COUNTIFS('Respuestas '!$M$3:$M$330,$B70,'Respuestas '!$D$3:$D$330,C$27)/COUNTIF('Respuestas '!$D$3:$D$330,C$27)</f>
        <v>0.3333333333</v>
      </c>
      <c r="D70" s="24">
        <f>COUNTIFS('Respuestas '!$M$3:$M$330,$B70,'Respuestas '!$D$3:$D$330,D$27)/COUNTIF('Respuestas '!$D$3:$D$330,D$27)</f>
        <v>0.4615384615</v>
      </c>
      <c r="E70" s="24">
        <f>COUNTIFS('Respuestas '!$M$3:$M$330,$B70,'Respuestas '!$D$3:$D$330,E$27)/COUNTIF('Respuestas '!$D$3:$D$330,E$27)</f>
        <v>0.125</v>
      </c>
      <c r="F70" s="24">
        <f>COUNTIFS('Respuestas '!$M$3:$M$330,$B70,'Respuestas '!$D$3:$D$330,F$27)/COUNTIF('Respuestas '!$D$3:$D$330,F$27)</f>
        <v>0.4285714286</v>
      </c>
      <c r="G70" s="24">
        <f>COUNTIFS('Respuestas '!$M$3:$M$330,$B70,'Respuestas '!$D$3:$D$330,G$27)/COUNTIF('Respuestas '!$D$3:$D$330,G$27)</f>
        <v>0.2307692308</v>
      </c>
      <c r="H70" s="24">
        <f>COUNTIFS('Respuestas '!$M$3:$M$330,$B70,'Respuestas '!$D$3:$D$330,H$27)/COUNTIF('Respuestas '!$D$3:$D$330,H$27)</f>
        <v>0.5625</v>
      </c>
      <c r="I70" s="24">
        <f>COUNTIFS('Respuestas '!$M$3:$M$330,$B70,'Respuestas '!$D$3:$D$330,I$27)/COUNTIF('Respuestas '!$D$3:$D$330,I$27)</f>
        <v>0.5714285714</v>
      </c>
      <c r="J70" s="24">
        <f>COUNTIFS('Respuestas '!$M$3:$M$330,$B70,'Respuestas '!$D$3:$D$330,J$27)/COUNTIF('Respuestas '!$D$3:$D$330,J$27)</f>
        <v>0.4090909091</v>
      </c>
      <c r="K70" s="24">
        <f>COUNTIFS('Respuestas '!$M$3:$M$330,$B70,'Respuestas '!$D$3:$D$330,K$27)/COUNTIF('Respuestas '!$D$3:$D$330,K$27)</f>
        <v>0.35</v>
      </c>
      <c r="L70" s="24">
        <f>COUNTIFS('Respuestas '!$M$3:$M$330,$B70,'Respuestas '!$D$3:$D$330,L$27)/COUNTIF('Respuestas '!$D$3:$D$330,L$27)</f>
        <v>0.2105263158</v>
      </c>
      <c r="M70" s="24">
        <f>COUNTIFS('Respuestas '!$M$3:$M$330,$B70,'Respuestas '!$D$3:$D$330,M$27)/COUNTIF('Respuestas '!$D$3:$D$330,M$27)</f>
        <v>0.4117647059</v>
      </c>
      <c r="N70" s="24">
        <f>COUNTIFS('Respuestas '!$M$3:$M$330,$B70,'Respuestas '!$D$3:$D$330,N$27)/COUNTIF('Respuestas '!$D$3:$D$330,N$27)</f>
        <v>0.3636363636</v>
      </c>
      <c r="O70" s="24">
        <f>COUNTIFS('Respuestas '!$M$3:$M$330,$B70,'Respuestas '!$D$3:$D$330,O$27)/COUNTIF('Respuestas '!$D$3:$D$330,O$27)</f>
        <v>0.3684210526</v>
      </c>
      <c r="P70" s="24">
        <f>COUNTIFS('Respuestas '!$M$3:$M$330,$B70,'Respuestas '!$D$3:$D$330,P$27)/COUNTIF('Respuestas '!$D$3:$D$330,P$27)</f>
        <v>0.5263157895</v>
      </c>
      <c r="Q70" s="24">
        <f>COUNTIFS('Respuestas '!$M$3:$M$330,$B70,'Respuestas '!$D$3:$D$330,Q$27)/COUNTIF('Respuestas '!$D$3:$D$330,Q$27)</f>
        <v>0.25</v>
      </c>
      <c r="R70" s="24">
        <f>COUNTIFS('Respuestas '!$M$3:$M$330,$B70,'Respuestas '!$D$3:$D$330,R$27)/COUNTIF('Respuestas '!$D$3:$D$330,R$27)</f>
        <v>0.4615384615</v>
      </c>
      <c r="S70" s="24">
        <f>COUNTIFS('Respuestas '!$M$3:$M$330,$B70,'Respuestas '!$D$3:$D$330,S$27)/COUNTIF('Respuestas '!$D$3:$D$330,S$27)</f>
        <v>0.5</v>
      </c>
      <c r="T70" s="24">
        <f>COUNTIFS('Respuestas '!$M$3:$M$330,$B70,'Respuestas '!$D$3:$D$330,T$27)/COUNTIF('Respuestas '!$D$3:$D$330,T$27)</f>
        <v>0.2352941176</v>
      </c>
      <c r="U70" s="24">
        <f>COUNTIFS('Respuestas '!$M$3:$M$330,$B70,'Respuestas '!$D$3:$D$330,U$27)/COUNTIF('Respuestas '!$D$3:$D$330,U$27)</f>
        <v>0.5</v>
      </c>
      <c r="V70" s="24">
        <f>COUNTIFS('Respuestas '!$M$3:$M$330,$B70,'Respuestas '!$D$3:$D$330,V$27)/COUNTIF('Respuestas '!$D$3:$D$330,V$27)</f>
        <v>0.2777777778</v>
      </c>
      <c r="AB70" s="13" t="s">
        <v>60</v>
      </c>
      <c r="AC70" s="24">
        <f t="shared" ref="AC70:AH70" si="43">AVERAGEIF($C$26:$V$26,AC$27,$C70:$V70)</f>
        <v>0.3066239316</v>
      </c>
      <c r="AD70" s="24">
        <f t="shared" si="43"/>
        <v>0.4072802198</v>
      </c>
      <c r="AE70" s="24">
        <f t="shared" si="43"/>
        <v>0.4902597403</v>
      </c>
      <c r="AF70" s="24">
        <f t="shared" si="43"/>
        <v>0.3339818463</v>
      </c>
      <c r="AG70" s="24">
        <f t="shared" si="43"/>
        <v>0.4015688259</v>
      </c>
      <c r="AH70" s="24">
        <f t="shared" si="43"/>
        <v>0.3782679739</v>
      </c>
    </row>
    <row r="71">
      <c r="B71" s="13" t="s">
        <v>85</v>
      </c>
      <c r="C71" s="24">
        <f>COUNTIFS('Respuestas '!$M$3:$M$330,$B71,'Respuestas '!$D$3:$D$330,C$27)/COUNTIF('Respuestas '!$D$3:$D$330,C$27)</f>
        <v>0</v>
      </c>
      <c r="D71" s="24">
        <f>COUNTIFS('Respuestas '!$M$3:$M$330,$B71,'Respuestas '!$D$3:$D$330,D$27)/COUNTIF('Respuestas '!$D$3:$D$330,D$27)</f>
        <v>0</v>
      </c>
      <c r="E71" s="24">
        <f>COUNTIFS('Respuestas '!$M$3:$M$330,$B71,'Respuestas '!$D$3:$D$330,E$27)/COUNTIF('Respuestas '!$D$3:$D$330,E$27)</f>
        <v>0.125</v>
      </c>
      <c r="F71" s="24">
        <f>COUNTIFS('Respuestas '!$M$3:$M$330,$B71,'Respuestas '!$D$3:$D$330,F$27)/COUNTIF('Respuestas '!$D$3:$D$330,F$27)</f>
        <v>0</v>
      </c>
      <c r="G71" s="24">
        <f>COUNTIFS('Respuestas '!$M$3:$M$330,$B71,'Respuestas '!$D$3:$D$330,G$27)/COUNTIF('Respuestas '!$D$3:$D$330,G$27)</f>
        <v>0</v>
      </c>
      <c r="H71" s="24">
        <f>COUNTIFS('Respuestas '!$M$3:$M$330,$B71,'Respuestas '!$D$3:$D$330,H$27)/COUNTIF('Respuestas '!$D$3:$D$330,H$27)</f>
        <v>0</v>
      </c>
      <c r="I71" s="24">
        <f>COUNTIFS('Respuestas '!$M$3:$M$330,$B71,'Respuestas '!$D$3:$D$330,I$27)/COUNTIF('Respuestas '!$D$3:$D$330,I$27)</f>
        <v>0</v>
      </c>
      <c r="J71" s="24">
        <f>COUNTIFS('Respuestas '!$M$3:$M$330,$B71,'Respuestas '!$D$3:$D$330,J$27)/COUNTIF('Respuestas '!$D$3:$D$330,J$27)</f>
        <v>0</v>
      </c>
      <c r="K71" s="24">
        <f>COUNTIFS('Respuestas '!$M$3:$M$330,$B71,'Respuestas '!$D$3:$D$330,K$27)/COUNTIF('Respuestas '!$D$3:$D$330,K$27)</f>
        <v>0</v>
      </c>
      <c r="L71" s="24">
        <f>COUNTIFS('Respuestas '!$M$3:$M$330,$B71,'Respuestas '!$D$3:$D$330,L$27)/COUNTIF('Respuestas '!$D$3:$D$330,L$27)</f>
        <v>0</v>
      </c>
      <c r="M71" s="24">
        <f>COUNTIFS('Respuestas '!$M$3:$M$330,$B71,'Respuestas '!$D$3:$D$330,M$27)/COUNTIF('Respuestas '!$D$3:$D$330,M$27)</f>
        <v>0</v>
      </c>
      <c r="N71" s="24">
        <f>COUNTIFS('Respuestas '!$M$3:$M$330,$B71,'Respuestas '!$D$3:$D$330,N$27)/COUNTIF('Respuestas '!$D$3:$D$330,N$27)</f>
        <v>0</v>
      </c>
      <c r="O71" s="24">
        <f>COUNTIFS('Respuestas '!$M$3:$M$330,$B71,'Respuestas '!$D$3:$D$330,O$27)/COUNTIF('Respuestas '!$D$3:$D$330,O$27)</f>
        <v>0</v>
      </c>
      <c r="P71" s="24">
        <f>COUNTIFS('Respuestas '!$M$3:$M$330,$B71,'Respuestas '!$D$3:$D$330,P$27)/COUNTIF('Respuestas '!$D$3:$D$330,P$27)</f>
        <v>0</v>
      </c>
      <c r="Q71" s="24">
        <f>COUNTIFS('Respuestas '!$M$3:$M$330,$B71,'Respuestas '!$D$3:$D$330,Q$27)/COUNTIF('Respuestas '!$D$3:$D$330,Q$27)</f>
        <v>0</v>
      </c>
      <c r="R71" s="24">
        <f>COUNTIFS('Respuestas '!$M$3:$M$330,$B71,'Respuestas '!$D$3:$D$330,R$27)/COUNTIF('Respuestas '!$D$3:$D$330,R$27)</f>
        <v>0.07692307692</v>
      </c>
      <c r="S71" s="24">
        <f>COUNTIFS('Respuestas '!$M$3:$M$330,$B71,'Respuestas '!$D$3:$D$330,S$27)/COUNTIF('Respuestas '!$D$3:$D$330,S$27)</f>
        <v>0</v>
      </c>
      <c r="T71" s="24">
        <f>COUNTIFS('Respuestas '!$M$3:$M$330,$B71,'Respuestas '!$D$3:$D$330,T$27)/COUNTIF('Respuestas '!$D$3:$D$330,T$27)</f>
        <v>0</v>
      </c>
      <c r="U71" s="24">
        <f>COUNTIFS('Respuestas '!$M$3:$M$330,$B71,'Respuestas '!$D$3:$D$330,U$27)/COUNTIF('Respuestas '!$D$3:$D$330,U$27)</f>
        <v>0</v>
      </c>
      <c r="V71" s="24">
        <f>COUNTIFS('Respuestas '!$M$3:$M$330,$B71,'Respuestas '!$D$3:$D$330,V$27)/COUNTIF('Respuestas '!$D$3:$D$330,V$27)</f>
        <v>0</v>
      </c>
      <c r="AB71" s="13" t="s">
        <v>85</v>
      </c>
      <c r="AC71" s="24">
        <f t="shared" ref="AC71:AH71" si="44">AVERAGEIF($C$26:$V$26,AC$27,$C71:$V71)</f>
        <v>0.04166666667</v>
      </c>
      <c r="AD71" s="24">
        <f t="shared" si="44"/>
        <v>0</v>
      </c>
      <c r="AE71" s="24">
        <f t="shared" si="44"/>
        <v>0</v>
      </c>
      <c r="AF71" s="24">
        <f t="shared" si="44"/>
        <v>0</v>
      </c>
      <c r="AG71" s="24">
        <f t="shared" si="44"/>
        <v>0.01923076923</v>
      </c>
      <c r="AH71" s="24">
        <f t="shared" si="44"/>
        <v>0</v>
      </c>
    </row>
    <row r="72">
      <c r="B72" s="13" t="s">
        <v>86</v>
      </c>
      <c r="C72" s="24">
        <f>COUNTIFS('Respuestas '!$M$3:$M$330,$B72,'Respuestas '!$D$3:$D$330,C$27)/COUNTIF('Respuestas '!$D$3:$D$330,C$27)</f>
        <v>0</v>
      </c>
      <c r="D72" s="24">
        <f>COUNTIFS('Respuestas '!$M$3:$M$330,$B72,'Respuestas '!$D$3:$D$330,D$27)/COUNTIF('Respuestas '!$D$3:$D$330,D$27)</f>
        <v>0</v>
      </c>
      <c r="E72" s="24">
        <f>COUNTIFS('Respuestas '!$M$3:$M$330,$B72,'Respuestas '!$D$3:$D$330,E$27)/COUNTIF('Respuestas '!$D$3:$D$330,E$27)</f>
        <v>0</v>
      </c>
      <c r="F72" s="24">
        <f>COUNTIFS('Respuestas '!$M$3:$M$330,$B72,'Respuestas '!$D$3:$D$330,F$27)/COUNTIF('Respuestas '!$D$3:$D$330,F$27)</f>
        <v>0</v>
      </c>
      <c r="G72" s="24">
        <f>COUNTIFS('Respuestas '!$M$3:$M$330,$B72,'Respuestas '!$D$3:$D$330,G$27)/COUNTIF('Respuestas '!$D$3:$D$330,G$27)</f>
        <v>0</v>
      </c>
      <c r="H72" s="24">
        <f>COUNTIFS('Respuestas '!$M$3:$M$330,$B72,'Respuestas '!$D$3:$D$330,H$27)/COUNTIF('Respuestas '!$D$3:$D$330,H$27)</f>
        <v>0</v>
      </c>
      <c r="I72" s="24">
        <f>COUNTIFS('Respuestas '!$M$3:$M$330,$B72,'Respuestas '!$D$3:$D$330,I$27)/COUNTIF('Respuestas '!$D$3:$D$330,I$27)</f>
        <v>0</v>
      </c>
      <c r="J72" s="24">
        <f>COUNTIFS('Respuestas '!$M$3:$M$330,$B72,'Respuestas '!$D$3:$D$330,J$27)/COUNTIF('Respuestas '!$D$3:$D$330,J$27)</f>
        <v>0.04545454545</v>
      </c>
      <c r="K72" s="24">
        <f>COUNTIFS('Respuestas '!$M$3:$M$330,$B72,'Respuestas '!$D$3:$D$330,K$27)/COUNTIF('Respuestas '!$D$3:$D$330,K$27)</f>
        <v>0</v>
      </c>
      <c r="L72" s="24">
        <f>COUNTIFS('Respuestas '!$M$3:$M$330,$B72,'Respuestas '!$D$3:$D$330,L$27)/COUNTIF('Respuestas '!$D$3:$D$330,L$27)</f>
        <v>0</v>
      </c>
      <c r="M72" s="24">
        <f>COUNTIFS('Respuestas '!$M$3:$M$330,$B72,'Respuestas '!$D$3:$D$330,M$27)/COUNTIF('Respuestas '!$D$3:$D$330,M$27)</f>
        <v>0</v>
      </c>
      <c r="N72" s="24">
        <f>COUNTIFS('Respuestas '!$M$3:$M$330,$B72,'Respuestas '!$D$3:$D$330,N$27)/COUNTIF('Respuestas '!$D$3:$D$330,N$27)</f>
        <v>0.09090909091</v>
      </c>
      <c r="O72" s="24">
        <f>COUNTIFS('Respuestas '!$M$3:$M$330,$B72,'Respuestas '!$D$3:$D$330,O$27)/COUNTIF('Respuestas '!$D$3:$D$330,O$27)</f>
        <v>0.05263157895</v>
      </c>
      <c r="P72" s="24">
        <f>COUNTIFS('Respuestas '!$M$3:$M$330,$B72,'Respuestas '!$D$3:$D$330,P$27)/COUNTIF('Respuestas '!$D$3:$D$330,P$27)</f>
        <v>0.05263157895</v>
      </c>
      <c r="Q72" s="24">
        <f>COUNTIFS('Respuestas '!$M$3:$M$330,$B72,'Respuestas '!$D$3:$D$330,Q$27)/COUNTIF('Respuestas '!$D$3:$D$330,Q$27)</f>
        <v>0.0625</v>
      </c>
      <c r="R72" s="24">
        <f>COUNTIFS('Respuestas '!$M$3:$M$330,$B72,'Respuestas '!$D$3:$D$330,R$27)/COUNTIF('Respuestas '!$D$3:$D$330,R$27)</f>
        <v>0</v>
      </c>
      <c r="S72" s="24">
        <f>COUNTIFS('Respuestas '!$M$3:$M$330,$B72,'Respuestas '!$D$3:$D$330,S$27)/COUNTIF('Respuestas '!$D$3:$D$330,S$27)</f>
        <v>0</v>
      </c>
      <c r="T72" s="24">
        <f>COUNTIFS('Respuestas '!$M$3:$M$330,$B72,'Respuestas '!$D$3:$D$330,T$27)/COUNTIF('Respuestas '!$D$3:$D$330,T$27)</f>
        <v>0</v>
      </c>
      <c r="U72" s="24">
        <f>COUNTIFS('Respuestas '!$M$3:$M$330,$B72,'Respuestas '!$D$3:$D$330,U$27)/COUNTIF('Respuestas '!$D$3:$D$330,U$27)</f>
        <v>0</v>
      </c>
      <c r="V72" s="24">
        <f>COUNTIFS('Respuestas '!$M$3:$M$330,$B72,'Respuestas '!$D$3:$D$330,V$27)/COUNTIF('Respuestas '!$D$3:$D$330,V$27)</f>
        <v>0</v>
      </c>
      <c r="AB72" s="13" t="s">
        <v>86</v>
      </c>
      <c r="AC72" s="24">
        <f t="shared" ref="AC72:AH72" si="45">AVERAGEIF($C$26:$V$26,AC$27,$C72:$V72)</f>
        <v>0</v>
      </c>
      <c r="AD72" s="24">
        <f t="shared" si="45"/>
        <v>0</v>
      </c>
      <c r="AE72" s="24">
        <f t="shared" si="45"/>
        <v>0.02272727273</v>
      </c>
      <c r="AF72" s="24">
        <f t="shared" si="45"/>
        <v>0.02272727273</v>
      </c>
      <c r="AG72" s="24">
        <f t="shared" si="45"/>
        <v>0.04194078947</v>
      </c>
      <c r="AH72" s="24">
        <f t="shared" si="45"/>
        <v>0</v>
      </c>
    </row>
    <row r="73">
      <c r="C73" s="24"/>
      <c r="AB73" s="14" t="s">
        <v>123</v>
      </c>
      <c r="AC73" s="24">
        <f t="shared" ref="AC73:AH73" si="46">SUM(AC67:AC72)</f>
        <v>1</v>
      </c>
      <c r="AD73" s="24">
        <f t="shared" si="46"/>
        <v>1</v>
      </c>
      <c r="AE73" s="24">
        <f t="shared" si="46"/>
        <v>1</v>
      </c>
      <c r="AF73" s="24">
        <f t="shared" si="46"/>
        <v>1</v>
      </c>
      <c r="AG73" s="24">
        <f t="shared" si="46"/>
        <v>1</v>
      </c>
      <c r="AH73" s="24">
        <f t="shared" si="46"/>
        <v>1</v>
      </c>
    </row>
    <row r="74">
      <c r="C74" s="24"/>
      <c r="AC74" s="24"/>
      <c r="AD74" s="24"/>
      <c r="AE74" s="24"/>
      <c r="AF74" s="24"/>
      <c r="AG74" s="24"/>
      <c r="AH74" s="24"/>
    </row>
    <row r="75">
      <c r="B75" s="31" t="s">
        <v>13</v>
      </c>
      <c r="C75" s="24" t="s">
        <v>39</v>
      </c>
      <c r="D75" s="13" t="s">
        <v>52</v>
      </c>
      <c r="E75" s="13" t="s">
        <v>75</v>
      </c>
      <c r="F75" s="13" t="s">
        <v>45</v>
      </c>
      <c r="G75" s="13" t="s">
        <v>38</v>
      </c>
      <c r="H75" s="13" t="s">
        <v>67</v>
      </c>
      <c r="I75" s="13" t="s">
        <v>47</v>
      </c>
      <c r="J75" s="13" t="s">
        <v>76</v>
      </c>
      <c r="K75" s="13" t="s">
        <v>21</v>
      </c>
      <c r="L75" s="13" t="s">
        <v>33</v>
      </c>
      <c r="M75" s="13" t="s">
        <v>63</v>
      </c>
      <c r="N75" s="13" t="s">
        <v>80</v>
      </c>
      <c r="O75" s="13" t="s">
        <v>61</v>
      </c>
      <c r="P75" s="13" t="s">
        <v>70</v>
      </c>
      <c r="Q75" s="13" t="s">
        <v>78</v>
      </c>
      <c r="R75" s="13" t="s">
        <v>82</v>
      </c>
      <c r="S75" s="13" t="s">
        <v>57</v>
      </c>
      <c r="T75" s="13" t="s">
        <v>65</v>
      </c>
      <c r="U75" s="13" t="s">
        <v>72</v>
      </c>
      <c r="V75" s="13" t="s">
        <v>66</v>
      </c>
      <c r="AB75" s="18" t="s">
        <v>7</v>
      </c>
      <c r="AC75" s="27">
        <v>1.0</v>
      </c>
      <c r="AD75" s="14">
        <v>2.0</v>
      </c>
      <c r="AE75" s="14">
        <v>3.0</v>
      </c>
      <c r="AF75" s="14">
        <v>4.0</v>
      </c>
      <c r="AG75" s="14">
        <v>5.0</v>
      </c>
      <c r="AH75" s="14">
        <v>6.0</v>
      </c>
    </row>
    <row r="76">
      <c r="B76" s="13" t="s">
        <v>28</v>
      </c>
      <c r="C76" s="24">
        <f>COUNTIFS('Respuestas '!$N$3:$N$330,$B76,'Respuestas '!$D$3:$D$330,C$27)/COUNTIF('Respuestas '!$D$3:$D$330,C$27)</f>
        <v>0.4848484848</v>
      </c>
      <c r="D76" s="24">
        <f>COUNTIFS('Respuestas '!$N$3:$N$330,$B76,'Respuestas '!$D$3:$D$330,D$27)/COUNTIF('Respuestas '!$D$3:$D$330,D$27)</f>
        <v>0.4615384615</v>
      </c>
      <c r="E76" s="24">
        <f>COUNTIFS('Respuestas '!$N$3:$N$330,$B76,'Respuestas '!$D$3:$D$330,E$27)/COUNTIF('Respuestas '!$D$3:$D$330,E$27)</f>
        <v>0.25</v>
      </c>
      <c r="F76" s="24">
        <f>COUNTIFS('Respuestas '!$N$3:$N$330,$B76,'Respuestas '!$D$3:$D$330,F$27)/COUNTIF('Respuestas '!$D$3:$D$330,F$27)</f>
        <v>0.5714285714</v>
      </c>
      <c r="G76" s="24">
        <f>COUNTIFS('Respuestas '!$N$3:$N$330,$B76,'Respuestas '!$D$3:$D$330,G$27)/COUNTIF('Respuestas '!$D$3:$D$330,G$27)</f>
        <v>0.4615384615</v>
      </c>
      <c r="H76" s="24">
        <f>COUNTIFS('Respuestas '!$N$3:$N$330,$B76,'Respuestas '!$D$3:$D$330,H$27)/COUNTIF('Respuestas '!$D$3:$D$330,H$27)</f>
        <v>0.4375</v>
      </c>
      <c r="I76" s="24">
        <f>COUNTIFS('Respuestas '!$N$3:$N$330,$B76,'Respuestas '!$D$3:$D$330,I$27)/COUNTIF('Respuestas '!$D$3:$D$330,I$27)</f>
        <v>0.6428571429</v>
      </c>
      <c r="J76" s="24">
        <f>COUNTIFS('Respuestas '!$N$3:$N$330,$B76,'Respuestas '!$D$3:$D$330,J$27)/COUNTIF('Respuestas '!$D$3:$D$330,J$27)</f>
        <v>0.3181818182</v>
      </c>
      <c r="K76" s="24">
        <f>COUNTIFS('Respuestas '!$N$3:$N$330,$B76,'Respuestas '!$D$3:$D$330,K$27)/COUNTIF('Respuestas '!$D$3:$D$330,K$27)</f>
        <v>0.5</v>
      </c>
      <c r="L76" s="24">
        <f>COUNTIFS('Respuestas '!$N$3:$N$330,$B76,'Respuestas '!$D$3:$D$330,L$27)/COUNTIF('Respuestas '!$D$3:$D$330,L$27)</f>
        <v>0.3684210526</v>
      </c>
      <c r="M76" s="24">
        <f>COUNTIFS('Respuestas '!$N$3:$N$330,$B76,'Respuestas '!$D$3:$D$330,M$27)/COUNTIF('Respuestas '!$D$3:$D$330,M$27)</f>
        <v>0.7058823529</v>
      </c>
      <c r="N76" s="24">
        <f>COUNTIFS('Respuestas '!$N$3:$N$330,$B76,'Respuestas '!$D$3:$D$330,N$27)/COUNTIF('Respuestas '!$D$3:$D$330,N$27)</f>
        <v>0.3636363636</v>
      </c>
      <c r="O76" s="24">
        <f>COUNTIFS('Respuestas '!$N$3:$N$330,$B76,'Respuestas '!$D$3:$D$330,O$27)/COUNTIF('Respuestas '!$D$3:$D$330,O$27)</f>
        <v>0.4210526316</v>
      </c>
      <c r="P76" s="24">
        <f>COUNTIFS('Respuestas '!$N$3:$N$330,$B76,'Respuestas '!$D$3:$D$330,P$27)/COUNTIF('Respuestas '!$D$3:$D$330,P$27)</f>
        <v>0.4210526316</v>
      </c>
      <c r="Q76" s="24">
        <f>COUNTIFS('Respuestas '!$N$3:$N$330,$B76,'Respuestas '!$D$3:$D$330,Q$27)/COUNTIF('Respuestas '!$D$3:$D$330,Q$27)</f>
        <v>0.4375</v>
      </c>
      <c r="R76" s="24">
        <f>COUNTIFS('Respuestas '!$N$3:$N$330,$B76,'Respuestas '!$D$3:$D$330,R$27)/COUNTIF('Respuestas '!$D$3:$D$330,R$27)</f>
        <v>0.3846153846</v>
      </c>
      <c r="S76" s="24">
        <f>COUNTIFS('Respuestas '!$N$3:$N$330,$B76,'Respuestas '!$D$3:$D$330,S$27)/COUNTIF('Respuestas '!$D$3:$D$330,S$27)</f>
        <v>0.4285714286</v>
      </c>
      <c r="T76" s="24">
        <f>COUNTIFS('Respuestas '!$N$3:$N$330,$B76,'Respuestas '!$D$3:$D$330,T$27)/COUNTIF('Respuestas '!$D$3:$D$330,T$27)</f>
        <v>0.4705882353</v>
      </c>
      <c r="U76" s="24">
        <f>COUNTIFS('Respuestas '!$N$3:$N$330,$B76,'Respuestas '!$D$3:$D$330,U$27)/COUNTIF('Respuestas '!$D$3:$D$330,U$27)</f>
        <v>0.5</v>
      </c>
      <c r="V76" s="24">
        <f>COUNTIFS('Respuestas '!$N$3:$N$330,$B76,'Respuestas '!$D$3:$D$330,V$27)/COUNTIF('Respuestas '!$D$3:$D$330,V$27)</f>
        <v>0.3333333333</v>
      </c>
      <c r="AB76" s="13" t="s">
        <v>28</v>
      </c>
      <c r="AC76" s="24">
        <f t="shared" ref="AC76:AH76" si="47">AVERAGEIF($C$26:$V$26,AC$27,$C76:$V76)</f>
        <v>0.3987956488</v>
      </c>
      <c r="AD76" s="24">
        <f t="shared" si="47"/>
        <v>0.4901556777</v>
      </c>
      <c r="AE76" s="24">
        <f t="shared" si="47"/>
        <v>0.4805194805</v>
      </c>
      <c r="AF76" s="24">
        <f t="shared" si="47"/>
        <v>0.4844849423</v>
      </c>
      <c r="AG76" s="24">
        <f t="shared" si="47"/>
        <v>0.4160551619</v>
      </c>
      <c r="AH76" s="24">
        <f t="shared" si="47"/>
        <v>0.4331232493</v>
      </c>
    </row>
    <row r="77">
      <c r="B77" s="14" t="s">
        <v>37</v>
      </c>
      <c r="C77" s="24">
        <f>COUNTIFS('Respuestas '!$N$3:$N$330,$B77,'Respuestas '!$D$3:$D$330,C$27)/COUNTIF('Respuestas '!$D$3:$D$330,C$27)</f>
        <v>0.1212121212</v>
      </c>
      <c r="D77" s="24">
        <f>COUNTIFS('Respuestas '!$N$3:$N$330,$B77,'Respuestas '!$D$3:$D$330,D$27)/COUNTIF('Respuestas '!$D$3:$D$330,D$27)</f>
        <v>0.07692307692</v>
      </c>
      <c r="E77" s="24">
        <f>COUNTIFS('Respuestas '!$N$3:$N$330,$B77,'Respuestas '!$D$3:$D$330,E$27)/COUNTIF('Respuestas '!$D$3:$D$330,E$27)</f>
        <v>0.25</v>
      </c>
      <c r="F77" s="24">
        <f>COUNTIFS('Respuestas '!$N$3:$N$330,$B77,'Respuestas '!$D$3:$D$330,F$27)/COUNTIF('Respuestas '!$D$3:$D$330,F$27)</f>
        <v>0</v>
      </c>
      <c r="G77" s="24">
        <f>COUNTIFS('Respuestas '!$N$3:$N$330,$B77,'Respuestas '!$D$3:$D$330,G$27)/COUNTIF('Respuestas '!$D$3:$D$330,G$27)</f>
        <v>0.07692307692</v>
      </c>
      <c r="H77" s="24">
        <f>COUNTIFS('Respuestas '!$N$3:$N$330,$B77,'Respuestas '!$D$3:$D$330,H$27)/COUNTIF('Respuestas '!$D$3:$D$330,H$27)</f>
        <v>0.125</v>
      </c>
      <c r="I77" s="24">
        <f>COUNTIFS('Respuestas '!$N$3:$N$330,$B77,'Respuestas '!$D$3:$D$330,I$27)/COUNTIF('Respuestas '!$D$3:$D$330,I$27)</f>
        <v>0.07142857143</v>
      </c>
      <c r="J77" s="24">
        <f>COUNTIFS('Respuestas '!$N$3:$N$330,$B77,'Respuestas '!$D$3:$D$330,J$27)/COUNTIF('Respuestas '!$D$3:$D$330,J$27)</f>
        <v>0.1818181818</v>
      </c>
      <c r="K77" s="24">
        <f>COUNTIFS('Respuestas '!$N$3:$N$330,$B77,'Respuestas '!$D$3:$D$330,K$27)/COUNTIF('Respuestas '!$D$3:$D$330,K$27)</f>
        <v>0.15</v>
      </c>
      <c r="L77" s="24">
        <f>COUNTIFS('Respuestas '!$N$3:$N$330,$B77,'Respuestas '!$D$3:$D$330,L$27)/COUNTIF('Respuestas '!$D$3:$D$330,L$27)</f>
        <v>0.2105263158</v>
      </c>
      <c r="M77" s="24">
        <f>COUNTIFS('Respuestas '!$N$3:$N$330,$B77,'Respuestas '!$D$3:$D$330,M$27)/COUNTIF('Respuestas '!$D$3:$D$330,M$27)</f>
        <v>0.05882352941</v>
      </c>
      <c r="N77" s="24">
        <f>COUNTIFS('Respuestas '!$N$3:$N$330,$B77,'Respuestas '!$D$3:$D$330,N$27)/COUNTIF('Respuestas '!$D$3:$D$330,N$27)</f>
        <v>0.09090909091</v>
      </c>
      <c r="O77" s="24">
        <f>COUNTIFS('Respuestas '!$N$3:$N$330,$B77,'Respuestas '!$D$3:$D$330,O$27)/COUNTIF('Respuestas '!$D$3:$D$330,O$27)</f>
        <v>0.2105263158</v>
      </c>
      <c r="P77" s="24">
        <f>COUNTIFS('Respuestas '!$N$3:$N$330,$B77,'Respuestas '!$D$3:$D$330,P$27)/COUNTIF('Respuestas '!$D$3:$D$330,P$27)</f>
        <v>0.1578947368</v>
      </c>
      <c r="Q77" s="24">
        <f>COUNTIFS('Respuestas '!$N$3:$N$330,$B77,'Respuestas '!$D$3:$D$330,Q$27)/COUNTIF('Respuestas '!$D$3:$D$330,Q$27)</f>
        <v>0.125</v>
      </c>
      <c r="R77" s="24">
        <f>COUNTIFS('Respuestas '!$N$3:$N$330,$B77,'Respuestas '!$D$3:$D$330,R$27)/COUNTIF('Respuestas '!$D$3:$D$330,R$27)</f>
        <v>0.1538461538</v>
      </c>
      <c r="S77" s="24">
        <f>COUNTIFS('Respuestas '!$N$3:$N$330,$B77,'Respuestas '!$D$3:$D$330,S$27)/COUNTIF('Respuestas '!$D$3:$D$330,S$27)</f>
        <v>0.2142857143</v>
      </c>
      <c r="T77" s="24">
        <f>COUNTIFS('Respuestas '!$N$3:$N$330,$B77,'Respuestas '!$D$3:$D$330,T$27)/COUNTIF('Respuestas '!$D$3:$D$330,T$27)</f>
        <v>0.1176470588</v>
      </c>
      <c r="U77" s="24">
        <f>COUNTIFS('Respuestas '!$N$3:$N$330,$B77,'Respuestas '!$D$3:$D$330,U$27)/COUNTIF('Respuestas '!$D$3:$D$330,U$27)</f>
        <v>0.08333333333</v>
      </c>
      <c r="V77" s="24">
        <f>COUNTIFS('Respuestas '!$N$3:$N$330,$B77,'Respuestas '!$D$3:$D$330,V$27)/COUNTIF('Respuestas '!$D$3:$D$330,V$27)</f>
        <v>0.3333333333</v>
      </c>
      <c r="AB77" s="14" t="s">
        <v>37</v>
      </c>
      <c r="AC77" s="24">
        <f t="shared" ref="AC77:AH77" si="48">AVERAGEIF($C$26:$V$26,AC$27,$C77:$V77)</f>
        <v>0.1493783994</v>
      </c>
      <c r="AD77" s="24">
        <f t="shared" si="48"/>
        <v>0.06730769231</v>
      </c>
      <c r="AE77" s="24">
        <f t="shared" si="48"/>
        <v>0.1266233766</v>
      </c>
      <c r="AF77" s="24">
        <f t="shared" si="48"/>
        <v>0.127564734</v>
      </c>
      <c r="AG77" s="24">
        <f t="shared" si="48"/>
        <v>0.1618168016</v>
      </c>
      <c r="AH77" s="24">
        <f t="shared" si="48"/>
        <v>0.1871498599</v>
      </c>
    </row>
    <row r="78">
      <c r="B78" s="13" t="s">
        <v>44</v>
      </c>
      <c r="C78" s="24">
        <f>COUNTIFS('Respuestas '!$N$3:$N$330,$B78,'Respuestas '!$D$3:$D$330,C$27)/COUNTIF('Respuestas '!$D$3:$D$330,C$27)</f>
        <v>0.303030303</v>
      </c>
      <c r="D78" s="24">
        <f>COUNTIFS('Respuestas '!$N$3:$N$330,$B78,'Respuestas '!$D$3:$D$330,D$27)/COUNTIF('Respuestas '!$D$3:$D$330,D$27)</f>
        <v>0.3846153846</v>
      </c>
      <c r="E78" s="24">
        <f>COUNTIFS('Respuestas '!$N$3:$N$330,$B78,'Respuestas '!$D$3:$D$330,E$27)/COUNTIF('Respuestas '!$D$3:$D$330,E$27)</f>
        <v>0.25</v>
      </c>
      <c r="F78" s="24">
        <f>COUNTIFS('Respuestas '!$N$3:$N$330,$B78,'Respuestas '!$D$3:$D$330,F$27)/COUNTIF('Respuestas '!$D$3:$D$330,F$27)</f>
        <v>0.1428571429</v>
      </c>
      <c r="G78" s="24">
        <f>COUNTIFS('Respuestas '!$N$3:$N$330,$B78,'Respuestas '!$D$3:$D$330,G$27)/COUNTIF('Respuestas '!$D$3:$D$330,G$27)</f>
        <v>0.3076923077</v>
      </c>
      <c r="H78" s="24">
        <f>COUNTIFS('Respuestas '!$N$3:$N$330,$B78,'Respuestas '!$D$3:$D$330,H$27)/COUNTIF('Respuestas '!$D$3:$D$330,H$27)</f>
        <v>0.3125</v>
      </c>
      <c r="I78" s="24">
        <f>COUNTIFS('Respuestas '!$N$3:$N$330,$B78,'Respuestas '!$D$3:$D$330,I$27)/COUNTIF('Respuestas '!$D$3:$D$330,I$27)</f>
        <v>0.2142857143</v>
      </c>
      <c r="J78" s="24">
        <f>COUNTIFS('Respuestas '!$N$3:$N$330,$B78,'Respuestas '!$D$3:$D$330,J$27)/COUNTIF('Respuestas '!$D$3:$D$330,J$27)</f>
        <v>0.3181818182</v>
      </c>
      <c r="K78" s="24">
        <f>COUNTIFS('Respuestas '!$N$3:$N$330,$B78,'Respuestas '!$D$3:$D$330,K$27)/COUNTIF('Respuestas '!$D$3:$D$330,K$27)</f>
        <v>0.25</v>
      </c>
      <c r="L78" s="24">
        <f>COUNTIFS('Respuestas '!$N$3:$N$330,$B78,'Respuestas '!$D$3:$D$330,L$27)/COUNTIF('Respuestas '!$D$3:$D$330,L$27)</f>
        <v>0.2105263158</v>
      </c>
      <c r="M78" s="24">
        <f>COUNTIFS('Respuestas '!$N$3:$N$330,$B78,'Respuestas '!$D$3:$D$330,M$27)/COUNTIF('Respuestas '!$D$3:$D$330,M$27)</f>
        <v>0.1176470588</v>
      </c>
      <c r="N78" s="24">
        <f>COUNTIFS('Respuestas '!$N$3:$N$330,$B78,'Respuestas '!$D$3:$D$330,N$27)/COUNTIF('Respuestas '!$D$3:$D$330,N$27)</f>
        <v>0.1818181818</v>
      </c>
      <c r="O78" s="24">
        <f>COUNTIFS('Respuestas '!$N$3:$N$330,$B78,'Respuestas '!$D$3:$D$330,O$27)/COUNTIF('Respuestas '!$D$3:$D$330,O$27)</f>
        <v>0.3157894737</v>
      </c>
      <c r="P78" s="24">
        <f>COUNTIFS('Respuestas '!$N$3:$N$330,$B78,'Respuestas '!$D$3:$D$330,P$27)/COUNTIF('Respuestas '!$D$3:$D$330,P$27)</f>
        <v>0.3157894737</v>
      </c>
      <c r="Q78" s="24">
        <f>COUNTIFS('Respuestas '!$N$3:$N$330,$B78,'Respuestas '!$D$3:$D$330,Q$27)/COUNTIF('Respuestas '!$D$3:$D$330,Q$27)</f>
        <v>0.3125</v>
      </c>
      <c r="R78" s="24">
        <f>COUNTIFS('Respuestas '!$N$3:$N$330,$B78,'Respuestas '!$D$3:$D$330,R$27)/COUNTIF('Respuestas '!$D$3:$D$330,R$27)</f>
        <v>0.3076923077</v>
      </c>
      <c r="S78" s="24">
        <f>COUNTIFS('Respuestas '!$N$3:$N$330,$B78,'Respuestas '!$D$3:$D$330,S$27)/COUNTIF('Respuestas '!$D$3:$D$330,S$27)</f>
        <v>0.2142857143</v>
      </c>
      <c r="T78" s="24">
        <f>COUNTIFS('Respuestas '!$N$3:$N$330,$B78,'Respuestas '!$D$3:$D$330,T$27)/COUNTIF('Respuestas '!$D$3:$D$330,T$27)</f>
        <v>0.3529411765</v>
      </c>
      <c r="U78" s="24">
        <f>COUNTIFS('Respuestas '!$N$3:$N$330,$B78,'Respuestas '!$D$3:$D$330,U$27)/COUNTIF('Respuestas '!$D$3:$D$330,U$27)</f>
        <v>0.25</v>
      </c>
      <c r="V78" s="24">
        <f>COUNTIFS('Respuestas '!$N$3:$N$330,$B78,'Respuestas '!$D$3:$D$330,V$27)/COUNTIF('Respuestas '!$D$3:$D$330,V$27)</f>
        <v>0.1666666667</v>
      </c>
      <c r="AB78" s="13" t="s">
        <v>44</v>
      </c>
      <c r="AC78" s="24">
        <f t="shared" ref="AC78:AH78" si="49">AVERAGEIF($C$26:$V$26,AC$27,$C78:$V78)</f>
        <v>0.3125485625</v>
      </c>
      <c r="AD78" s="24">
        <f t="shared" si="49"/>
        <v>0.2543498168</v>
      </c>
      <c r="AE78" s="24">
        <f t="shared" si="49"/>
        <v>0.2662337662</v>
      </c>
      <c r="AF78" s="24">
        <f t="shared" si="49"/>
        <v>0.1899978891</v>
      </c>
      <c r="AG78" s="24">
        <f t="shared" si="49"/>
        <v>0.3129428138</v>
      </c>
      <c r="AH78" s="24">
        <f t="shared" si="49"/>
        <v>0.2459733894</v>
      </c>
    </row>
    <row r="79">
      <c r="B79" s="13" t="s">
        <v>59</v>
      </c>
      <c r="C79" s="24">
        <f>COUNTIFS('Respuestas '!$N$3:$N$330,$B79,'Respuestas '!$D$3:$D$330,C$27)/COUNTIF('Respuestas '!$D$3:$D$330,C$27)</f>
        <v>0.09090909091</v>
      </c>
      <c r="D79" s="24">
        <f>COUNTIFS('Respuestas '!$N$3:$N$330,$B79,'Respuestas '!$D$3:$D$330,D$27)/COUNTIF('Respuestas '!$D$3:$D$330,D$27)</f>
        <v>0.07692307692</v>
      </c>
      <c r="E79" s="24">
        <f>COUNTIFS('Respuestas '!$N$3:$N$330,$B79,'Respuestas '!$D$3:$D$330,E$27)/COUNTIF('Respuestas '!$D$3:$D$330,E$27)</f>
        <v>0.25</v>
      </c>
      <c r="F79" s="24">
        <f>COUNTIFS('Respuestas '!$N$3:$N$330,$B79,'Respuestas '!$D$3:$D$330,F$27)/COUNTIF('Respuestas '!$D$3:$D$330,F$27)</f>
        <v>0.2857142857</v>
      </c>
      <c r="G79" s="24">
        <f>COUNTIFS('Respuestas '!$N$3:$N$330,$B79,'Respuestas '!$D$3:$D$330,G$27)/COUNTIF('Respuestas '!$D$3:$D$330,G$27)</f>
        <v>0.1538461538</v>
      </c>
      <c r="H79" s="24">
        <f>COUNTIFS('Respuestas '!$N$3:$N$330,$B79,'Respuestas '!$D$3:$D$330,H$27)/COUNTIF('Respuestas '!$D$3:$D$330,H$27)</f>
        <v>0.125</v>
      </c>
      <c r="I79" s="24">
        <f>COUNTIFS('Respuestas '!$N$3:$N$330,$B79,'Respuestas '!$D$3:$D$330,I$27)/COUNTIF('Respuestas '!$D$3:$D$330,I$27)</f>
        <v>0.07142857143</v>
      </c>
      <c r="J79" s="24">
        <f>COUNTIFS('Respuestas '!$N$3:$N$330,$B79,'Respuestas '!$D$3:$D$330,J$27)/COUNTIF('Respuestas '!$D$3:$D$330,J$27)</f>
        <v>0.1818181818</v>
      </c>
      <c r="K79" s="24">
        <f>COUNTIFS('Respuestas '!$N$3:$N$330,$B79,'Respuestas '!$D$3:$D$330,K$27)/COUNTIF('Respuestas '!$D$3:$D$330,K$27)</f>
        <v>0.1</v>
      </c>
      <c r="L79" s="24">
        <f>COUNTIFS('Respuestas '!$N$3:$N$330,$B79,'Respuestas '!$D$3:$D$330,L$27)/COUNTIF('Respuestas '!$D$3:$D$330,L$27)</f>
        <v>0.2105263158</v>
      </c>
      <c r="M79" s="24">
        <f>COUNTIFS('Respuestas '!$N$3:$N$330,$B79,'Respuestas '!$D$3:$D$330,M$27)/COUNTIF('Respuestas '!$D$3:$D$330,M$27)</f>
        <v>0.1176470588</v>
      </c>
      <c r="N79" s="24">
        <f>COUNTIFS('Respuestas '!$N$3:$N$330,$B79,'Respuestas '!$D$3:$D$330,N$27)/COUNTIF('Respuestas '!$D$3:$D$330,N$27)</f>
        <v>0.3636363636</v>
      </c>
      <c r="O79" s="24">
        <f>COUNTIFS('Respuestas '!$N$3:$N$330,$B79,'Respuestas '!$D$3:$D$330,O$27)/COUNTIF('Respuestas '!$D$3:$D$330,O$27)</f>
        <v>0.05263157895</v>
      </c>
      <c r="P79" s="24">
        <f>COUNTIFS('Respuestas '!$N$3:$N$330,$B79,'Respuestas '!$D$3:$D$330,P$27)/COUNTIF('Respuestas '!$D$3:$D$330,P$27)</f>
        <v>0.1052631579</v>
      </c>
      <c r="Q79" s="24">
        <f>COUNTIFS('Respuestas '!$N$3:$N$330,$B79,'Respuestas '!$D$3:$D$330,Q$27)/COUNTIF('Respuestas '!$D$3:$D$330,Q$27)</f>
        <v>0.125</v>
      </c>
      <c r="R79" s="24">
        <f>COUNTIFS('Respuestas '!$N$3:$N$330,$B79,'Respuestas '!$D$3:$D$330,R$27)/COUNTIF('Respuestas '!$D$3:$D$330,R$27)</f>
        <v>0.1538461538</v>
      </c>
      <c r="S79" s="24">
        <f>COUNTIFS('Respuestas '!$N$3:$N$330,$B79,'Respuestas '!$D$3:$D$330,S$27)/COUNTIF('Respuestas '!$D$3:$D$330,S$27)</f>
        <v>0.1428571429</v>
      </c>
      <c r="T79" s="24">
        <f>COUNTIFS('Respuestas '!$N$3:$N$330,$B79,'Respuestas '!$D$3:$D$330,T$27)/COUNTIF('Respuestas '!$D$3:$D$330,T$27)</f>
        <v>0.05882352941</v>
      </c>
      <c r="U79" s="24">
        <f>COUNTIFS('Respuestas '!$N$3:$N$330,$B79,'Respuestas '!$D$3:$D$330,U$27)/COUNTIF('Respuestas '!$D$3:$D$330,U$27)</f>
        <v>0.1666666667</v>
      </c>
      <c r="V79" s="24">
        <f>COUNTIFS('Respuestas '!$N$3:$N$330,$B79,'Respuestas '!$D$3:$D$330,V$27)/COUNTIF('Respuestas '!$D$3:$D$330,V$27)</f>
        <v>0.1666666667</v>
      </c>
      <c r="AB79" s="13" t="s">
        <v>59</v>
      </c>
      <c r="AC79" s="24">
        <f t="shared" ref="AC79:AH79" si="50">AVERAGEIF($C$26:$V$26,AC$27,$C79:$V79)</f>
        <v>0.1392773893</v>
      </c>
      <c r="AD79" s="24">
        <f t="shared" si="50"/>
        <v>0.1881868132</v>
      </c>
      <c r="AE79" s="24">
        <f t="shared" si="50"/>
        <v>0.1266233766</v>
      </c>
      <c r="AF79" s="24">
        <f t="shared" si="50"/>
        <v>0.1979524346</v>
      </c>
      <c r="AG79" s="24">
        <f t="shared" si="50"/>
        <v>0.1091852227</v>
      </c>
      <c r="AH79" s="24">
        <f t="shared" si="50"/>
        <v>0.1337535014</v>
      </c>
    </row>
    <row r="80">
      <c r="C80" s="24"/>
      <c r="AB80" s="14" t="s">
        <v>124</v>
      </c>
      <c r="AC80" s="24">
        <f t="shared" ref="AC80:AH80" si="51">SUM(AC76:AC79)</f>
        <v>1</v>
      </c>
      <c r="AD80" s="24">
        <f t="shared" si="51"/>
        <v>1</v>
      </c>
      <c r="AE80" s="24">
        <f t="shared" si="51"/>
        <v>1</v>
      </c>
      <c r="AF80" s="24">
        <f t="shared" si="51"/>
        <v>1</v>
      </c>
      <c r="AG80" s="24">
        <f t="shared" si="51"/>
        <v>1</v>
      </c>
      <c r="AH80" s="24">
        <f t="shared" si="51"/>
        <v>1</v>
      </c>
    </row>
    <row r="81">
      <c r="C81" s="24"/>
      <c r="AC81" s="24"/>
      <c r="AD81" s="24"/>
      <c r="AE81" s="24"/>
      <c r="AF81" s="24"/>
      <c r="AG81" s="24"/>
      <c r="AH81" s="24"/>
    </row>
    <row r="82">
      <c r="C82" s="24"/>
      <c r="AC82" s="24"/>
      <c r="AD82" s="24"/>
      <c r="AE82" s="24"/>
      <c r="AF82" s="24"/>
      <c r="AG82" s="24"/>
      <c r="AH82" s="24"/>
    </row>
    <row r="83">
      <c r="B83" s="32"/>
      <c r="C83" s="24"/>
      <c r="AC83" s="24"/>
      <c r="AD83" s="24"/>
      <c r="AE83" s="24"/>
      <c r="AF83" s="24"/>
      <c r="AG83" s="24"/>
      <c r="AH83" s="24"/>
    </row>
    <row r="84">
      <c r="C84" s="24"/>
      <c r="AC84" s="24"/>
      <c r="AD84" s="24"/>
      <c r="AE84" s="24"/>
      <c r="AF84" s="24"/>
      <c r="AG84" s="24"/>
      <c r="AH84" s="24"/>
    </row>
    <row r="85">
      <c r="C85" s="24"/>
      <c r="AC85" s="24"/>
      <c r="AD85" s="24"/>
      <c r="AE85" s="24"/>
      <c r="AF85" s="24"/>
      <c r="AG85" s="24"/>
      <c r="AH85" s="24"/>
    </row>
    <row r="86">
      <c r="C86" s="24"/>
      <c r="AC86" s="24"/>
      <c r="AD86" s="24"/>
      <c r="AE86" s="24"/>
      <c r="AF86" s="24"/>
      <c r="AG86" s="24"/>
      <c r="AH86" s="24"/>
    </row>
    <row r="87">
      <c r="C87" s="24"/>
      <c r="AB87" s="28"/>
    </row>
    <row r="88">
      <c r="C88" s="24"/>
    </row>
    <row r="89">
      <c r="C89" s="24"/>
    </row>
    <row r="90">
      <c r="C90" s="24"/>
    </row>
    <row r="91">
      <c r="C91" s="24"/>
    </row>
    <row r="92">
      <c r="C92" s="24"/>
    </row>
    <row r="93">
      <c r="C93" s="24"/>
    </row>
    <row r="94">
      <c r="C94" s="24"/>
    </row>
    <row r="95">
      <c r="C95" s="24"/>
    </row>
    <row r="96">
      <c r="C96" s="24"/>
    </row>
    <row r="97">
      <c r="C97" s="24"/>
    </row>
    <row r="98">
      <c r="C98" s="24"/>
    </row>
    <row r="99">
      <c r="C99" s="24"/>
    </row>
    <row r="100">
      <c r="C100" s="24"/>
    </row>
    <row r="101">
      <c r="C101" s="24"/>
    </row>
    <row r="102">
      <c r="C102" s="24"/>
    </row>
    <row r="103">
      <c r="C103" s="24"/>
    </row>
    <row r="104">
      <c r="C104" s="24"/>
    </row>
    <row r="105">
      <c r="C105" s="24"/>
    </row>
    <row r="106">
      <c r="C106" s="24"/>
    </row>
    <row r="107">
      <c r="C107" s="24"/>
    </row>
    <row r="108">
      <c r="C108" s="24"/>
    </row>
    <row r="109">
      <c r="C109" s="24"/>
    </row>
    <row r="110">
      <c r="C110" s="24"/>
    </row>
    <row r="111">
      <c r="C111" s="24"/>
    </row>
    <row r="112">
      <c r="C112" s="24"/>
    </row>
    <row r="113">
      <c r="C113" s="24"/>
    </row>
    <row r="114">
      <c r="C114" s="24"/>
    </row>
    <row r="115">
      <c r="C115" s="24"/>
    </row>
    <row r="116">
      <c r="C116" s="24"/>
    </row>
    <row r="117">
      <c r="C117" s="24"/>
    </row>
    <row r="118">
      <c r="C118" s="24"/>
    </row>
    <row r="119">
      <c r="C119" s="24"/>
    </row>
    <row r="120">
      <c r="C120" s="24"/>
    </row>
    <row r="121">
      <c r="C121" s="24"/>
    </row>
    <row r="122">
      <c r="C122" s="24"/>
    </row>
    <row r="123">
      <c r="C123" s="24"/>
    </row>
    <row r="124">
      <c r="C124" s="24"/>
    </row>
    <row r="125">
      <c r="C125" s="24"/>
    </row>
    <row r="126">
      <c r="C126" s="24"/>
    </row>
    <row r="127">
      <c r="C127" s="24"/>
    </row>
    <row r="128">
      <c r="C128" s="24"/>
    </row>
    <row r="129">
      <c r="C129" s="24"/>
    </row>
    <row r="130">
      <c r="C130" s="24"/>
    </row>
    <row r="131">
      <c r="C131" s="24"/>
    </row>
    <row r="132">
      <c r="C132" s="24"/>
    </row>
    <row r="133">
      <c r="C133" s="24"/>
    </row>
    <row r="134">
      <c r="C134" s="24"/>
    </row>
    <row r="135">
      <c r="C135" s="24"/>
    </row>
    <row r="136">
      <c r="C136" s="24"/>
    </row>
    <row r="137">
      <c r="C137" s="24"/>
    </row>
    <row r="138">
      <c r="C138" s="24"/>
    </row>
    <row r="139">
      <c r="C139" s="24"/>
    </row>
    <row r="140">
      <c r="C140" s="24"/>
    </row>
    <row r="141">
      <c r="C141" s="24"/>
    </row>
    <row r="142">
      <c r="C142" s="24"/>
    </row>
    <row r="143">
      <c r="C143" s="24"/>
    </row>
    <row r="144">
      <c r="C144" s="24"/>
    </row>
    <row r="145">
      <c r="C145" s="24"/>
    </row>
    <row r="146">
      <c r="C146" s="24"/>
    </row>
    <row r="147">
      <c r="C147" s="24"/>
    </row>
    <row r="148">
      <c r="C148" s="24"/>
    </row>
    <row r="149">
      <c r="C149" s="24"/>
    </row>
    <row r="150">
      <c r="C150" s="24"/>
    </row>
    <row r="151">
      <c r="C151" s="24"/>
    </row>
    <row r="152">
      <c r="C152" s="24"/>
    </row>
    <row r="153">
      <c r="C153" s="24"/>
    </row>
    <row r="154">
      <c r="C154" s="24"/>
    </row>
    <row r="155">
      <c r="C155" s="24"/>
    </row>
    <row r="156">
      <c r="C156" s="24"/>
    </row>
    <row r="157">
      <c r="C157" s="24"/>
    </row>
    <row r="158">
      <c r="C158" s="24"/>
    </row>
    <row r="159">
      <c r="C159" s="24"/>
    </row>
    <row r="160">
      <c r="C160" s="24"/>
    </row>
    <row r="161">
      <c r="C161" s="24"/>
    </row>
    <row r="162">
      <c r="C162" s="24"/>
    </row>
    <row r="163">
      <c r="C163" s="24"/>
    </row>
    <row r="164">
      <c r="C164" s="24"/>
    </row>
    <row r="165">
      <c r="C165" s="24"/>
    </row>
    <row r="166">
      <c r="C166" s="24"/>
    </row>
    <row r="167">
      <c r="C167" s="24"/>
    </row>
    <row r="168">
      <c r="C168" s="24"/>
    </row>
    <row r="169">
      <c r="C169" s="24"/>
    </row>
    <row r="170">
      <c r="C170" s="24"/>
    </row>
    <row r="171">
      <c r="C171" s="24"/>
    </row>
    <row r="172">
      <c r="C172" s="24"/>
    </row>
    <row r="173">
      <c r="C173" s="24"/>
    </row>
    <row r="174">
      <c r="C174" s="24"/>
    </row>
    <row r="175">
      <c r="C175" s="24"/>
    </row>
    <row r="176">
      <c r="C176" s="24"/>
    </row>
    <row r="177">
      <c r="C177" s="24"/>
    </row>
    <row r="178">
      <c r="C178" s="24"/>
    </row>
    <row r="179">
      <c r="C179" s="24"/>
    </row>
    <row r="180">
      <c r="C180" s="24"/>
    </row>
    <row r="181">
      <c r="C181" s="24"/>
    </row>
    <row r="182">
      <c r="C182" s="24"/>
    </row>
    <row r="183">
      <c r="C183" s="24"/>
    </row>
    <row r="184">
      <c r="C184" s="24"/>
    </row>
    <row r="185">
      <c r="C185" s="24"/>
    </row>
    <row r="186">
      <c r="C186" s="24"/>
    </row>
    <row r="187">
      <c r="C187" s="24"/>
    </row>
    <row r="188">
      <c r="C188" s="24"/>
    </row>
    <row r="189">
      <c r="C189" s="24"/>
    </row>
    <row r="190">
      <c r="C190" s="24"/>
    </row>
    <row r="191">
      <c r="C191" s="24"/>
    </row>
    <row r="192">
      <c r="C192" s="24"/>
    </row>
    <row r="193">
      <c r="C193" s="24"/>
    </row>
    <row r="194">
      <c r="C194" s="24"/>
    </row>
    <row r="195">
      <c r="C195" s="24"/>
    </row>
    <row r="196">
      <c r="C196" s="24"/>
    </row>
    <row r="197">
      <c r="C197" s="24"/>
    </row>
    <row r="198">
      <c r="C198" s="24"/>
    </row>
    <row r="199">
      <c r="C199" s="24"/>
    </row>
    <row r="200">
      <c r="C200" s="24"/>
    </row>
    <row r="201">
      <c r="C201" s="24"/>
    </row>
    <row r="202">
      <c r="C202" s="24"/>
    </row>
    <row r="203">
      <c r="C203" s="24"/>
    </row>
    <row r="204">
      <c r="C204" s="24"/>
    </row>
    <row r="205">
      <c r="C205" s="24"/>
    </row>
    <row r="206">
      <c r="C206" s="24"/>
    </row>
    <row r="207">
      <c r="C207" s="24"/>
    </row>
    <row r="208">
      <c r="C208" s="24"/>
    </row>
    <row r="209">
      <c r="C209" s="24"/>
    </row>
    <row r="210">
      <c r="C210" s="24"/>
    </row>
    <row r="211">
      <c r="C211" s="24"/>
    </row>
    <row r="212">
      <c r="C212" s="24"/>
    </row>
    <row r="213">
      <c r="C213" s="24"/>
    </row>
    <row r="214">
      <c r="C214" s="24"/>
    </row>
    <row r="215">
      <c r="C215" s="24"/>
    </row>
    <row r="216">
      <c r="C216" s="24"/>
    </row>
    <row r="217">
      <c r="C217" s="24"/>
    </row>
    <row r="218">
      <c r="C218" s="24"/>
    </row>
    <row r="219">
      <c r="C219" s="24"/>
    </row>
    <row r="220">
      <c r="C220" s="24"/>
    </row>
    <row r="221">
      <c r="C221" s="24"/>
    </row>
    <row r="222">
      <c r="C222" s="24"/>
    </row>
    <row r="223">
      <c r="C223" s="24"/>
    </row>
    <row r="224">
      <c r="C224" s="24"/>
    </row>
    <row r="225">
      <c r="C225" s="24"/>
    </row>
    <row r="226">
      <c r="C226" s="24"/>
    </row>
    <row r="227">
      <c r="C227" s="24"/>
    </row>
    <row r="228">
      <c r="C228" s="24"/>
    </row>
    <row r="229">
      <c r="C229" s="24"/>
    </row>
    <row r="230">
      <c r="C230" s="24"/>
    </row>
    <row r="231">
      <c r="C231" s="24"/>
    </row>
    <row r="232">
      <c r="C232" s="24"/>
    </row>
    <row r="233">
      <c r="C233" s="24"/>
    </row>
    <row r="234">
      <c r="C234" s="24"/>
    </row>
    <row r="235">
      <c r="C235" s="24"/>
    </row>
    <row r="236">
      <c r="C236" s="24"/>
    </row>
    <row r="237">
      <c r="C237" s="24"/>
    </row>
    <row r="238">
      <c r="C238" s="24"/>
    </row>
    <row r="239">
      <c r="C239" s="24"/>
    </row>
    <row r="240">
      <c r="C240" s="24"/>
    </row>
    <row r="241">
      <c r="C241" s="24"/>
    </row>
    <row r="242">
      <c r="C242" s="24"/>
    </row>
    <row r="243">
      <c r="C243" s="24"/>
    </row>
    <row r="244">
      <c r="C244" s="24"/>
    </row>
    <row r="245">
      <c r="C245" s="24"/>
    </row>
    <row r="246">
      <c r="C246" s="24"/>
    </row>
    <row r="247">
      <c r="C247" s="24"/>
    </row>
    <row r="248">
      <c r="C248" s="24"/>
    </row>
    <row r="249">
      <c r="C249" s="24"/>
    </row>
    <row r="250">
      <c r="C250" s="24"/>
    </row>
    <row r="251">
      <c r="C251" s="24"/>
    </row>
    <row r="252">
      <c r="C252" s="24"/>
    </row>
    <row r="253">
      <c r="C253" s="24"/>
    </row>
    <row r="254">
      <c r="C254" s="24"/>
    </row>
    <row r="255">
      <c r="C255" s="24"/>
    </row>
    <row r="256">
      <c r="C256" s="24"/>
    </row>
    <row r="257">
      <c r="C257" s="24"/>
    </row>
    <row r="258">
      <c r="C258" s="24"/>
    </row>
    <row r="259">
      <c r="C259" s="24"/>
    </row>
    <row r="260">
      <c r="C260" s="24"/>
    </row>
    <row r="261">
      <c r="C261" s="24"/>
    </row>
    <row r="262">
      <c r="C262" s="24"/>
    </row>
    <row r="263">
      <c r="C263" s="24"/>
    </row>
    <row r="264">
      <c r="C264" s="24"/>
    </row>
    <row r="265">
      <c r="C265" s="24"/>
    </row>
    <row r="266">
      <c r="C266" s="24"/>
    </row>
    <row r="267">
      <c r="C267" s="24"/>
    </row>
    <row r="268">
      <c r="C268" s="24"/>
    </row>
    <row r="269">
      <c r="C269" s="24"/>
    </row>
    <row r="270">
      <c r="C270" s="24"/>
    </row>
    <row r="271">
      <c r="C271" s="24"/>
    </row>
    <row r="272">
      <c r="C272" s="24"/>
    </row>
    <row r="273">
      <c r="C273" s="24"/>
    </row>
    <row r="274">
      <c r="C274" s="24"/>
    </row>
    <row r="275">
      <c r="C275" s="24"/>
    </row>
    <row r="276">
      <c r="C276" s="24"/>
    </row>
    <row r="277">
      <c r="C277" s="24"/>
    </row>
    <row r="278">
      <c r="C278" s="24"/>
    </row>
    <row r="279">
      <c r="C279" s="24"/>
    </row>
    <row r="280">
      <c r="C280" s="24"/>
    </row>
    <row r="281">
      <c r="C281" s="24"/>
    </row>
    <row r="282">
      <c r="C282" s="24"/>
    </row>
    <row r="283">
      <c r="C283" s="24"/>
    </row>
    <row r="284">
      <c r="C284" s="24"/>
    </row>
    <row r="285">
      <c r="C285" s="24"/>
    </row>
    <row r="286">
      <c r="C286" s="24"/>
    </row>
    <row r="287">
      <c r="C287" s="24"/>
    </row>
    <row r="288">
      <c r="C288" s="24"/>
    </row>
    <row r="289">
      <c r="C289" s="24"/>
    </row>
    <row r="290">
      <c r="C290" s="24"/>
    </row>
    <row r="291">
      <c r="C291" s="24"/>
    </row>
    <row r="292">
      <c r="C292" s="24"/>
    </row>
    <row r="293">
      <c r="C293" s="24"/>
    </row>
    <row r="294">
      <c r="C294" s="24"/>
    </row>
    <row r="295">
      <c r="C295" s="24"/>
    </row>
    <row r="296">
      <c r="C296" s="24"/>
    </row>
    <row r="297">
      <c r="C297" s="24"/>
    </row>
    <row r="298">
      <c r="C298" s="24"/>
    </row>
    <row r="299">
      <c r="C299" s="24"/>
    </row>
    <row r="300">
      <c r="C300" s="24"/>
    </row>
    <row r="301">
      <c r="C301" s="24"/>
    </row>
    <row r="302">
      <c r="C302" s="24"/>
    </row>
    <row r="303">
      <c r="C303" s="24"/>
    </row>
    <row r="304">
      <c r="C304" s="24"/>
    </row>
    <row r="305">
      <c r="C305" s="24"/>
    </row>
    <row r="306">
      <c r="C306" s="24"/>
    </row>
    <row r="307">
      <c r="C307" s="24"/>
    </row>
    <row r="308">
      <c r="C308" s="24"/>
    </row>
    <row r="309">
      <c r="C309" s="24"/>
    </row>
    <row r="310">
      <c r="C310" s="24"/>
    </row>
    <row r="311">
      <c r="C311" s="24"/>
    </row>
    <row r="312">
      <c r="C312" s="24"/>
    </row>
    <row r="313">
      <c r="C313" s="24"/>
    </row>
    <row r="314">
      <c r="C314" s="24"/>
    </row>
    <row r="315">
      <c r="C315" s="24"/>
    </row>
    <row r="316">
      <c r="C316" s="24"/>
    </row>
    <row r="317">
      <c r="C317" s="24"/>
    </row>
    <row r="318">
      <c r="C318" s="24"/>
    </row>
    <row r="319">
      <c r="C319" s="24"/>
    </row>
    <row r="320">
      <c r="C320" s="24"/>
    </row>
    <row r="321">
      <c r="C321" s="24"/>
    </row>
    <row r="322">
      <c r="C322" s="24"/>
    </row>
    <row r="323">
      <c r="C323" s="24"/>
    </row>
    <row r="324">
      <c r="C324" s="24"/>
    </row>
    <row r="325">
      <c r="C325" s="24"/>
    </row>
    <row r="326">
      <c r="C326" s="24"/>
    </row>
    <row r="327">
      <c r="C327" s="24"/>
    </row>
    <row r="328">
      <c r="C328" s="24"/>
    </row>
    <row r="329">
      <c r="C329" s="24"/>
    </row>
    <row r="330">
      <c r="C330" s="24"/>
    </row>
    <row r="331">
      <c r="C331" s="24"/>
    </row>
    <row r="332">
      <c r="C332" s="24"/>
    </row>
    <row r="333">
      <c r="C333" s="24"/>
    </row>
    <row r="334">
      <c r="C334" s="24"/>
    </row>
    <row r="335">
      <c r="C335" s="24"/>
    </row>
    <row r="336">
      <c r="C336" s="24"/>
    </row>
    <row r="337">
      <c r="C337" s="24"/>
    </row>
    <row r="338">
      <c r="C338" s="24"/>
    </row>
    <row r="339">
      <c r="C339" s="24"/>
    </row>
    <row r="340">
      <c r="C340" s="24"/>
    </row>
    <row r="341">
      <c r="C341" s="24"/>
    </row>
    <row r="342">
      <c r="C342" s="24"/>
    </row>
    <row r="343">
      <c r="C343" s="24"/>
    </row>
    <row r="344">
      <c r="C344" s="24"/>
    </row>
    <row r="345">
      <c r="C345" s="24"/>
    </row>
    <row r="346">
      <c r="C346" s="24"/>
    </row>
    <row r="347">
      <c r="C347" s="24"/>
    </row>
    <row r="348">
      <c r="C348" s="24"/>
    </row>
    <row r="349">
      <c r="C349" s="24"/>
    </row>
    <row r="350">
      <c r="C350" s="24"/>
    </row>
    <row r="351">
      <c r="C351" s="24"/>
    </row>
    <row r="352">
      <c r="C352" s="24"/>
    </row>
    <row r="353">
      <c r="C353" s="24"/>
    </row>
    <row r="354">
      <c r="C354" s="24"/>
    </row>
    <row r="355">
      <c r="C355" s="24"/>
    </row>
    <row r="356">
      <c r="C356" s="24"/>
    </row>
    <row r="357">
      <c r="C357" s="24"/>
    </row>
    <row r="358">
      <c r="C358" s="24"/>
    </row>
    <row r="359">
      <c r="C359" s="24"/>
    </row>
    <row r="360">
      <c r="C360" s="24"/>
    </row>
    <row r="361">
      <c r="C361" s="24"/>
    </row>
    <row r="362">
      <c r="C362" s="24"/>
    </row>
    <row r="363">
      <c r="C363" s="24"/>
    </row>
    <row r="364">
      <c r="C364" s="24"/>
    </row>
    <row r="365">
      <c r="C365" s="24"/>
    </row>
    <row r="366">
      <c r="C366" s="24"/>
    </row>
    <row r="367">
      <c r="C367" s="24"/>
    </row>
    <row r="368">
      <c r="C368" s="24"/>
    </row>
    <row r="369">
      <c r="C369" s="24"/>
    </row>
    <row r="370">
      <c r="C370" s="24"/>
    </row>
    <row r="371">
      <c r="C371" s="24"/>
    </row>
    <row r="372">
      <c r="C372" s="24"/>
    </row>
    <row r="373">
      <c r="C373" s="24"/>
    </row>
    <row r="374">
      <c r="C374" s="24"/>
    </row>
    <row r="375">
      <c r="C375" s="24"/>
    </row>
    <row r="376">
      <c r="C376" s="24"/>
    </row>
    <row r="377">
      <c r="C377" s="24"/>
    </row>
    <row r="378">
      <c r="C378" s="24"/>
    </row>
    <row r="379">
      <c r="C379" s="24"/>
    </row>
    <row r="380">
      <c r="C380" s="24"/>
    </row>
    <row r="381">
      <c r="C381" s="24"/>
    </row>
    <row r="382">
      <c r="C382" s="24"/>
    </row>
    <row r="383">
      <c r="C383" s="24"/>
    </row>
    <row r="384">
      <c r="C384" s="24"/>
    </row>
    <row r="385">
      <c r="C385" s="24"/>
    </row>
    <row r="386">
      <c r="C386" s="24"/>
    </row>
    <row r="387">
      <c r="C387" s="24"/>
    </row>
    <row r="388">
      <c r="C388" s="24"/>
    </row>
    <row r="389">
      <c r="C389" s="24"/>
    </row>
    <row r="390">
      <c r="C390" s="24"/>
    </row>
    <row r="391">
      <c r="C391" s="24"/>
    </row>
    <row r="392">
      <c r="C392" s="24"/>
    </row>
    <row r="393">
      <c r="C393" s="24"/>
    </row>
    <row r="394">
      <c r="C394" s="24"/>
    </row>
    <row r="395">
      <c r="C395" s="24"/>
    </row>
    <row r="396">
      <c r="C396" s="24"/>
    </row>
    <row r="397">
      <c r="C397" s="24"/>
    </row>
    <row r="398">
      <c r="C398" s="24"/>
    </row>
    <row r="399">
      <c r="C399" s="24"/>
    </row>
    <row r="400">
      <c r="C400" s="24"/>
    </row>
    <row r="401">
      <c r="C401" s="24"/>
    </row>
    <row r="402">
      <c r="C402" s="24"/>
    </row>
    <row r="403">
      <c r="C403" s="24"/>
    </row>
    <row r="404">
      <c r="C404" s="24"/>
    </row>
    <row r="405">
      <c r="C405" s="24"/>
    </row>
    <row r="406">
      <c r="C406" s="24"/>
    </row>
    <row r="407">
      <c r="C407" s="24"/>
    </row>
    <row r="408">
      <c r="C408" s="24"/>
    </row>
    <row r="409">
      <c r="C409" s="24"/>
    </row>
    <row r="410">
      <c r="C410" s="24"/>
    </row>
    <row r="411">
      <c r="C411" s="24"/>
    </row>
    <row r="412">
      <c r="C412" s="24"/>
    </row>
    <row r="413">
      <c r="C413" s="24"/>
    </row>
    <row r="414">
      <c r="C414" s="24"/>
    </row>
    <row r="415">
      <c r="C415" s="24"/>
    </row>
    <row r="416">
      <c r="C416" s="24"/>
    </row>
    <row r="417">
      <c r="C417" s="24"/>
    </row>
    <row r="418">
      <c r="C418" s="24"/>
    </row>
    <row r="419">
      <c r="C419" s="24"/>
    </row>
    <row r="420">
      <c r="C420" s="24"/>
    </row>
    <row r="421">
      <c r="C421" s="24"/>
    </row>
    <row r="422">
      <c r="C422" s="24"/>
    </row>
    <row r="423">
      <c r="C423" s="24"/>
    </row>
    <row r="424">
      <c r="C424" s="24"/>
    </row>
    <row r="425">
      <c r="C425" s="24"/>
    </row>
    <row r="426">
      <c r="C426" s="24"/>
    </row>
    <row r="427">
      <c r="C427" s="24"/>
    </row>
    <row r="428">
      <c r="C428" s="24"/>
    </row>
    <row r="429">
      <c r="C429" s="24"/>
    </row>
    <row r="430">
      <c r="C430" s="24"/>
    </row>
    <row r="431">
      <c r="C431" s="24"/>
    </row>
    <row r="432">
      <c r="C432" s="24"/>
    </row>
    <row r="433">
      <c r="C433" s="24"/>
    </row>
    <row r="434">
      <c r="C434" s="24"/>
    </row>
    <row r="435">
      <c r="C435" s="24"/>
    </row>
    <row r="436">
      <c r="C436" s="24"/>
    </row>
    <row r="437">
      <c r="C437" s="24"/>
    </row>
    <row r="438">
      <c r="C438" s="24"/>
    </row>
    <row r="439">
      <c r="C439" s="24"/>
    </row>
    <row r="440">
      <c r="C440" s="24"/>
    </row>
    <row r="441">
      <c r="C441" s="24"/>
    </row>
    <row r="442">
      <c r="C442" s="24"/>
    </row>
    <row r="443">
      <c r="C443" s="24"/>
    </row>
    <row r="444">
      <c r="C444" s="24"/>
    </row>
    <row r="445">
      <c r="C445" s="24"/>
    </row>
    <row r="446">
      <c r="C446" s="24"/>
    </row>
    <row r="447">
      <c r="C447" s="24"/>
    </row>
    <row r="448">
      <c r="C448" s="24"/>
    </row>
    <row r="449">
      <c r="C449" s="24"/>
    </row>
    <row r="450">
      <c r="C450" s="24"/>
    </row>
    <row r="451">
      <c r="C451" s="24"/>
    </row>
    <row r="452">
      <c r="C452" s="24"/>
    </row>
    <row r="453">
      <c r="C453" s="24"/>
    </row>
    <row r="454">
      <c r="C454" s="24"/>
    </row>
    <row r="455">
      <c r="C455" s="24"/>
    </row>
    <row r="456">
      <c r="C456" s="24"/>
    </row>
    <row r="457">
      <c r="C457" s="24"/>
    </row>
    <row r="458">
      <c r="C458" s="24"/>
    </row>
    <row r="459">
      <c r="C459" s="24"/>
    </row>
    <row r="460">
      <c r="C460" s="24"/>
    </row>
    <row r="461">
      <c r="C461" s="24"/>
    </row>
    <row r="462">
      <c r="C462" s="24"/>
    </row>
    <row r="463">
      <c r="C463" s="24"/>
    </row>
    <row r="464">
      <c r="C464" s="24"/>
    </row>
    <row r="465">
      <c r="C465" s="24"/>
    </row>
    <row r="466">
      <c r="C466" s="24"/>
    </row>
    <row r="467">
      <c r="C467" s="24"/>
    </row>
    <row r="468">
      <c r="C468" s="24"/>
    </row>
    <row r="469">
      <c r="C469" s="24"/>
    </row>
    <row r="470">
      <c r="C470" s="24"/>
    </row>
    <row r="471">
      <c r="C471" s="24"/>
    </row>
    <row r="472">
      <c r="C472" s="24"/>
    </row>
    <row r="473">
      <c r="C473" s="24"/>
    </row>
    <row r="474">
      <c r="C474" s="24"/>
    </row>
    <row r="475">
      <c r="C475" s="24"/>
    </row>
    <row r="476">
      <c r="C476" s="24"/>
    </row>
    <row r="477">
      <c r="C477" s="24"/>
    </row>
    <row r="478">
      <c r="C478" s="24"/>
    </row>
    <row r="479">
      <c r="C479" s="24"/>
    </row>
    <row r="480">
      <c r="C480" s="24"/>
    </row>
    <row r="481">
      <c r="C481" s="24"/>
    </row>
    <row r="482">
      <c r="C482" s="24"/>
    </row>
    <row r="483">
      <c r="C483" s="24"/>
    </row>
    <row r="484">
      <c r="C484" s="24"/>
    </row>
    <row r="485">
      <c r="C485" s="24"/>
    </row>
    <row r="486">
      <c r="C486" s="24"/>
    </row>
    <row r="487">
      <c r="C487" s="24"/>
    </row>
    <row r="488">
      <c r="C488" s="24"/>
    </row>
    <row r="489">
      <c r="C489" s="24"/>
    </row>
    <row r="490">
      <c r="C490" s="24"/>
    </row>
    <row r="491">
      <c r="C491" s="24"/>
    </row>
    <row r="492">
      <c r="C492" s="24"/>
    </row>
    <row r="493">
      <c r="C493" s="24"/>
    </row>
    <row r="494">
      <c r="C494" s="24"/>
    </row>
    <row r="495">
      <c r="C495" s="24"/>
    </row>
    <row r="496">
      <c r="C496" s="24"/>
    </row>
    <row r="497">
      <c r="C497" s="24"/>
    </row>
    <row r="498">
      <c r="C498" s="24"/>
    </row>
    <row r="499">
      <c r="C499" s="24"/>
    </row>
    <row r="500">
      <c r="C500" s="24"/>
    </row>
    <row r="501">
      <c r="C501" s="24"/>
    </row>
    <row r="502">
      <c r="C502" s="24"/>
    </row>
    <row r="503">
      <c r="C503" s="24"/>
    </row>
    <row r="504">
      <c r="C504" s="24"/>
    </row>
    <row r="505">
      <c r="C505" s="24"/>
    </row>
    <row r="506">
      <c r="C506" s="24"/>
    </row>
    <row r="507">
      <c r="C507" s="24"/>
    </row>
    <row r="508">
      <c r="C508" s="24"/>
    </row>
    <row r="509">
      <c r="C509" s="24"/>
    </row>
    <row r="510">
      <c r="C510" s="24"/>
    </row>
    <row r="511">
      <c r="C511" s="24"/>
    </row>
    <row r="512">
      <c r="C512" s="24"/>
    </row>
    <row r="513">
      <c r="C513" s="24"/>
    </row>
    <row r="514">
      <c r="C514" s="24"/>
    </row>
    <row r="515">
      <c r="C515" s="24"/>
    </row>
    <row r="516">
      <c r="C516" s="24"/>
    </row>
    <row r="517">
      <c r="C517" s="24"/>
    </row>
    <row r="518">
      <c r="C518" s="24"/>
    </row>
    <row r="519">
      <c r="C519" s="24"/>
    </row>
    <row r="520">
      <c r="C520" s="24"/>
    </row>
    <row r="521">
      <c r="C521" s="24"/>
    </row>
    <row r="522">
      <c r="C522" s="24"/>
    </row>
    <row r="523">
      <c r="C523" s="24"/>
    </row>
    <row r="524">
      <c r="C524" s="24"/>
    </row>
    <row r="525">
      <c r="C525" s="24"/>
    </row>
    <row r="526">
      <c r="C526" s="24"/>
    </row>
    <row r="527">
      <c r="C527" s="24"/>
    </row>
    <row r="528">
      <c r="C528" s="24"/>
    </row>
    <row r="529">
      <c r="C529" s="24"/>
    </row>
    <row r="530">
      <c r="C530" s="24"/>
    </row>
    <row r="531">
      <c r="C531" s="24"/>
    </row>
    <row r="532">
      <c r="C532" s="24"/>
    </row>
    <row r="533">
      <c r="C533" s="24"/>
    </row>
    <row r="534">
      <c r="C534" s="24"/>
    </row>
    <row r="535">
      <c r="C535" s="24"/>
    </row>
    <row r="536">
      <c r="C536" s="24"/>
    </row>
    <row r="537">
      <c r="C537" s="24"/>
    </row>
    <row r="538">
      <c r="C538" s="24"/>
    </row>
    <row r="539">
      <c r="C539" s="24"/>
    </row>
    <row r="540">
      <c r="C540" s="24"/>
    </row>
    <row r="541">
      <c r="C541" s="24"/>
    </row>
    <row r="542">
      <c r="C542" s="24"/>
    </row>
    <row r="543">
      <c r="C543" s="24"/>
    </row>
    <row r="544">
      <c r="C544" s="24"/>
    </row>
    <row r="545">
      <c r="C545" s="24"/>
    </row>
    <row r="546">
      <c r="C546" s="24"/>
    </row>
    <row r="547">
      <c r="C547" s="24"/>
    </row>
    <row r="548">
      <c r="C548" s="24"/>
    </row>
    <row r="549">
      <c r="C549" s="24"/>
    </row>
    <row r="550">
      <c r="C550" s="24"/>
    </row>
    <row r="551">
      <c r="C551" s="24"/>
    </row>
    <row r="552">
      <c r="C552" s="24"/>
    </row>
    <row r="553">
      <c r="C553" s="24"/>
    </row>
    <row r="554">
      <c r="C554" s="24"/>
    </row>
    <row r="555">
      <c r="C555" s="24"/>
    </row>
    <row r="556">
      <c r="C556" s="24"/>
    </row>
    <row r="557">
      <c r="C557" s="24"/>
    </row>
    <row r="558">
      <c r="C558" s="24"/>
    </row>
    <row r="559">
      <c r="C559" s="24"/>
    </row>
    <row r="560">
      <c r="C560" s="24"/>
    </row>
    <row r="561">
      <c r="C561" s="24"/>
    </row>
    <row r="562">
      <c r="C562" s="24"/>
    </row>
    <row r="563">
      <c r="C563" s="24"/>
    </row>
    <row r="564">
      <c r="C564" s="24"/>
    </row>
    <row r="565">
      <c r="C565" s="24"/>
    </row>
    <row r="566">
      <c r="C566" s="24"/>
    </row>
    <row r="567">
      <c r="C567" s="24"/>
    </row>
    <row r="568">
      <c r="C568" s="24"/>
    </row>
    <row r="569">
      <c r="C569" s="24"/>
    </row>
    <row r="570">
      <c r="C570" s="24"/>
    </row>
    <row r="571">
      <c r="C571" s="24"/>
    </row>
    <row r="572">
      <c r="C572" s="24"/>
    </row>
    <row r="573">
      <c r="C573" s="24"/>
    </row>
    <row r="574">
      <c r="C574" s="24"/>
    </row>
    <row r="575">
      <c r="C575" s="24"/>
    </row>
    <row r="576">
      <c r="C576" s="24"/>
    </row>
    <row r="577">
      <c r="C577" s="24"/>
    </row>
    <row r="578">
      <c r="C578" s="24"/>
    </row>
    <row r="579">
      <c r="C579" s="24"/>
    </row>
    <row r="580">
      <c r="C580" s="24"/>
    </row>
    <row r="581">
      <c r="C581" s="24"/>
    </row>
    <row r="582">
      <c r="C582" s="24"/>
    </row>
    <row r="583">
      <c r="C583" s="24"/>
    </row>
    <row r="584">
      <c r="C584" s="24"/>
    </row>
    <row r="585">
      <c r="C585" s="24"/>
    </row>
    <row r="586">
      <c r="C586" s="24"/>
    </row>
    <row r="587">
      <c r="C587" s="24"/>
    </row>
    <row r="588">
      <c r="C588" s="24"/>
    </row>
    <row r="589">
      <c r="C589" s="24"/>
    </row>
    <row r="590">
      <c r="C590" s="24"/>
    </row>
    <row r="591">
      <c r="C591" s="24"/>
    </row>
    <row r="592">
      <c r="C592" s="24"/>
    </row>
    <row r="593">
      <c r="C593" s="24"/>
    </row>
    <row r="594">
      <c r="C594" s="24"/>
    </row>
    <row r="595">
      <c r="C595" s="24"/>
    </row>
    <row r="596">
      <c r="C596" s="24"/>
    </row>
    <row r="597">
      <c r="C597" s="24"/>
    </row>
    <row r="598">
      <c r="C598" s="24"/>
    </row>
    <row r="599">
      <c r="C599" s="24"/>
    </row>
    <row r="600">
      <c r="C600" s="24"/>
    </row>
    <row r="601">
      <c r="C601" s="24"/>
    </row>
    <row r="602">
      <c r="C602" s="24"/>
    </row>
    <row r="603">
      <c r="C603" s="24"/>
    </row>
    <row r="604">
      <c r="C604" s="24"/>
    </row>
    <row r="605">
      <c r="C605" s="24"/>
    </row>
    <row r="606">
      <c r="C606" s="24"/>
    </row>
    <row r="607">
      <c r="C607" s="24"/>
    </row>
    <row r="608">
      <c r="C608" s="24"/>
    </row>
    <row r="609">
      <c r="C609" s="24"/>
    </row>
    <row r="610">
      <c r="C610" s="24"/>
    </row>
    <row r="611">
      <c r="C611" s="24"/>
    </row>
    <row r="612">
      <c r="C612" s="24"/>
    </row>
    <row r="613">
      <c r="C613" s="24"/>
    </row>
    <row r="614">
      <c r="C614" s="24"/>
    </row>
    <row r="615">
      <c r="C615" s="24"/>
    </row>
    <row r="616">
      <c r="C616" s="24"/>
    </row>
    <row r="617">
      <c r="C617" s="24"/>
    </row>
    <row r="618">
      <c r="C618" s="24"/>
    </row>
    <row r="619">
      <c r="C619" s="24"/>
    </row>
    <row r="620">
      <c r="C620" s="24"/>
    </row>
    <row r="621">
      <c r="C621" s="24"/>
    </row>
    <row r="622">
      <c r="C622" s="24"/>
    </row>
    <row r="623">
      <c r="C623" s="24"/>
    </row>
    <row r="624">
      <c r="C624" s="24"/>
    </row>
    <row r="625">
      <c r="C625" s="24"/>
    </row>
    <row r="626">
      <c r="C626" s="24"/>
    </row>
    <row r="627">
      <c r="C627" s="24"/>
    </row>
    <row r="628">
      <c r="C628" s="24"/>
    </row>
    <row r="629">
      <c r="C629" s="24"/>
    </row>
    <row r="630">
      <c r="C630" s="24"/>
    </row>
    <row r="631">
      <c r="C631" s="24"/>
    </row>
    <row r="632">
      <c r="C632" s="24"/>
    </row>
    <row r="633">
      <c r="C633" s="24"/>
    </row>
    <row r="634">
      <c r="C634" s="24"/>
    </row>
    <row r="635">
      <c r="C635" s="24"/>
    </row>
    <row r="636">
      <c r="C636" s="24"/>
    </row>
    <row r="637">
      <c r="C637" s="24"/>
    </row>
    <row r="638">
      <c r="C638" s="24"/>
    </row>
    <row r="639">
      <c r="C639" s="24"/>
    </row>
    <row r="640">
      <c r="C640" s="24"/>
    </row>
    <row r="641">
      <c r="C641" s="24"/>
    </row>
    <row r="642">
      <c r="C642" s="24"/>
    </row>
    <row r="643">
      <c r="C643" s="24"/>
    </row>
    <row r="644">
      <c r="C644" s="24"/>
    </row>
    <row r="645">
      <c r="C645" s="24"/>
    </row>
    <row r="646">
      <c r="C646" s="24"/>
    </row>
    <row r="647">
      <c r="C647" s="24"/>
    </row>
    <row r="648">
      <c r="C648" s="24"/>
    </row>
    <row r="649">
      <c r="C649" s="24"/>
    </row>
    <row r="650">
      <c r="C650" s="24"/>
    </row>
    <row r="651">
      <c r="C651" s="24"/>
    </row>
    <row r="652">
      <c r="C652" s="24"/>
    </row>
    <row r="653">
      <c r="C653" s="24"/>
    </row>
    <row r="654">
      <c r="C654" s="24"/>
    </row>
    <row r="655">
      <c r="C655" s="24"/>
    </row>
    <row r="656">
      <c r="C656" s="24"/>
    </row>
    <row r="657">
      <c r="C657" s="24"/>
    </row>
    <row r="658">
      <c r="C658" s="24"/>
    </row>
    <row r="659">
      <c r="C659" s="24"/>
    </row>
    <row r="660">
      <c r="C660" s="24"/>
    </row>
    <row r="661">
      <c r="C661" s="24"/>
    </row>
    <row r="662">
      <c r="C662" s="24"/>
    </row>
    <row r="663">
      <c r="C663" s="24"/>
    </row>
    <row r="664">
      <c r="C664" s="24"/>
    </row>
    <row r="665">
      <c r="C665" s="24"/>
    </row>
    <row r="666">
      <c r="C666" s="24"/>
    </row>
    <row r="667">
      <c r="C667" s="24"/>
    </row>
    <row r="668">
      <c r="C668" s="24"/>
    </row>
    <row r="669">
      <c r="C669" s="24"/>
    </row>
    <row r="670">
      <c r="C670" s="24"/>
    </row>
    <row r="671">
      <c r="C671" s="24"/>
    </row>
    <row r="672">
      <c r="C672" s="24"/>
    </row>
    <row r="673">
      <c r="C673" s="24"/>
    </row>
    <row r="674">
      <c r="C674" s="24"/>
    </row>
    <row r="675">
      <c r="C675" s="24"/>
    </row>
    <row r="676">
      <c r="C676" s="24"/>
    </row>
    <row r="677">
      <c r="C677" s="24"/>
    </row>
    <row r="678">
      <c r="C678" s="24"/>
    </row>
    <row r="679">
      <c r="C679" s="24"/>
    </row>
    <row r="680">
      <c r="C680" s="24"/>
    </row>
    <row r="681">
      <c r="C681" s="24"/>
    </row>
    <row r="682">
      <c r="C682" s="24"/>
    </row>
    <row r="683">
      <c r="C683" s="24"/>
    </row>
    <row r="684">
      <c r="C684" s="24"/>
    </row>
    <row r="685">
      <c r="C685" s="24"/>
    </row>
    <row r="686">
      <c r="C686" s="24"/>
    </row>
    <row r="687">
      <c r="C687" s="24"/>
    </row>
    <row r="688">
      <c r="C688" s="24"/>
    </row>
    <row r="689">
      <c r="C689" s="24"/>
    </row>
    <row r="690">
      <c r="C690" s="24"/>
    </row>
    <row r="691">
      <c r="C691" s="24"/>
    </row>
    <row r="692">
      <c r="C692" s="24"/>
    </row>
    <row r="693">
      <c r="C693" s="24"/>
    </row>
    <row r="694">
      <c r="C694" s="24"/>
    </row>
    <row r="695">
      <c r="C695" s="24"/>
    </row>
    <row r="696">
      <c r="C696" s="24"/>
    </row>
    <row r="697">
      <c r="C697" s="24"/>
    </row>
    <row r="698">
      <c r="C698" s="24"/>
    </row>
    <row r="699">
      <c r="C699" s="24"/>
    </row>
    <row r="700">
      <c r="C700" s="24"/>
    </row>
    <row r="701">
      <c r="C701" s="24"/>
    </row>
    <row r="702">
      <c r="C702" s="24"/>
    </row>
    <row r="703">
      <c r="C703" s="24"/>
    </row>
    <row r="704">
      <c r="C704" s="24"/>
    </row>
    <row r="705">
      <c r="C705" s="24"/>
    </row>
    <row r="706">
      <c r="C706" s="24"/>
    </row>
    <row r="707">
      <c r="C707" s="24"/>
    </row>
    <row r="708">
      <c r="C708" s="24"/>
    </row>
    <row r="709">
      <c r="C709" s="24"/>
    </row>
    <row r="710">
      <c r="C710" s="24"/>
    </row>
    <row r="711">
      <c r="C711" s="24"/>
    </row>
    <row r="712">
      <c r="C712" s="24"/>
    </row>
    <row r="713">
      <c r="C713" s="24"/>
    </row>
    <row r="714">
      <c r="C714" s="24"/>
    </row>
    <row r="715">
      <c r="C715" s="24"/>
    </row>
    <row r="716">
      <c r="C716" s="24"/>
    </row>
    <row r="717">
      <c r="C717" s="24"/>
    </row>
    <row r="718">
      <c r="C718" s="24"/>
    </row>
    <row r="719">
      <c r="C719" s="24"/>
    </row>
    <row r="720">
      <c r="C720" s="24"/>
    </row>
    <row r="721">
      <c r="C721" s="24"/>
    </row>
    <row r="722">
      <c r="C722" s="24"/>
    </row>
    <row r="723">
      <c r="C723" s="24"/>
    </row>
    <row r="724">
      <c r="C724" s="24"/>
    </row>
    <row r="725">
      <c r="C725" s="24"/>
    </row>
    <row r="726">
      <c r="C726" s="24"/>
    </row>
    <row r="727">
      <c r="C727" s="24"/>
    </row>
    <row r="728">
      <c r="C728" s="24"/>
    </row>
    <row r="729">
      <c r="C729" s="24"/>
    </row>
    <row r="730">
      <c r="C730" s="24"/>
    </row>
    <row r="731">
      <c r="C731" s="24"/>
    </row>
    <row r="732">
      <c r="C732" s="24"/>
    </row>
    <row r="733">
      <c r="C733" s="24"/>
    </row>
    <row r="734">
      <c r="C734" s="24"/>
    </row>
    <row r="735">
      <c r="C735" s="24"/>
    </row>
    <row r="736">
      <c r="C736" s="24"/>
    </row>
    <row r="737">
      <c r="C737" s="24"/>
    </row>
    <row r="738">
      <c r="C738" s="24"/>
    </row>
    <row r="739">
      <c r="C739" s="24"/>
    </row>
    <row r="740">
      <c r="C740" s="24"/>
    </row>
    <row r="741">
      <c r="C741" s="24"/>
    </row>
    <row r="742">
      <c r="C742" s="24"/>
    </row>
    <row r="743">
      <c r="C743" s="24"/>
    </row>
    <row r="744">
      <c r="C744" s="24"/>
    </row>
    <row r="745">
      <c r="C745" s="24"/>
    </row>
    <row r="746">
      <c r="C746" s="24"/>
    </row>
    <row r="747">
      <c r="C747" s="24"/>
    </row>
    <row r="748">
      <c r="C748" s="24"/>
    </row>
    <row r="749">
      <c r="C749" s="24"/>
    </row>
    <row r="750">
      <c r="C750" s="24"/>
    </row>
    <row r="751">
      <c r="C751" s="24"/>
    </row>
    <row r="752">
      <c r="C752" s="24"/>
    </row>
    <row r="753">
      <c r="C753" s="24"/>
    </row>
    <row r="754">
      <c r="C754" s="24"/>
    </row>
    <row r="755">
      <c r="C755" s="24"/>
    </row>
    <row r="756">
      <c r="C756" s="24"/>
    </row>
    <row r="757">
      <c r="C757" s="24"/>
    </row>
    <row r="758">
      <c r="C758" s="24"/>
    </row>
    <row r="759">
      <c r="C759" s="24"/>
    </row>
    <row r="760">
      <c r="C760" s="24"/>
    </row>
    <row r="761">
      <c r="C761" s="24"/>
    </row>
    <row r="762">
      <c r="C762" s="24"/>
    </row>
    <row r="763">
      <c r="C763" s="24"/>
    </row>
    <row r="764">
      <c r="C764" s="24"/>
    </row>
    <row r="765">
      <c r="C765" s="24"/>
    </row>
    <row r="766">
      <c r="C766" s="24"/>
    </row>
    <row r="767">
      <c r="C767" s="24"/>
    </row>
    <row r="768">
      <c r="C768" s="24"/>
    </row>
    <row r="769">
      <c r="C769" s="24"/>
    </row>
    <row r="770">
      <c r="C770" s="24"/>
    </row>
    <row r="771">
      <c r="C771" s="24"/>
    </row>
    <row r="772">
      <c r="C772" s="24"/>
    </row>
    <row r="773">
      <c r="C773" s="24"/>
    </row>
    <row r="774">
      <c r="C774" s="24"/>
    </row>
    <row r="775">
      <c r="C775" s="24"/>
    </row>
    <row r="776">
      <c r="C776" s="24"/>
    </row>
    <row r="777">
      <c r="C777" s="24"/>
    </row>
    <row r="778">
      <c r="C778" s="24"/>
    </row>
    <row r="779">
      <c r="C779" s="24"/>
    </row>
    <row r="780">
      <c r="C780" s="24"/>
    </row>
    <row r="781">
      <c r="C781" s="24"/>
    </row>
    <row r="782">
      <c r="C782" s="24"/>
    </row>
    <row r="783">
      <c r="C783" s="24"/>
    </row>
    <row r="784">
      <c r="C784" s="24"/>
    </row>
    <row r="785">
      <c r="C785" s="24"/>
    </row>
    <row r="786">
      <c r="C786" s="24"/>
    </row>
    <row r="787">
      <c r="C787" s="24"/>
    </row>
    <row r="788">
      <c r="C788" s="24"/>
    </row>
    <row r="789">
      <c r="C789" s="24"/>
    </row>
    <row r="790">
      <c r="C790" s="24"/>
    </row>
    <row r="791">
      <c r="C791" s="24"/>
    </row>
    <row r="792">
      <c r="C792" s="24"/>
    </row>
    <row r="793">
      <c r="C793" s="24"/>
    </row>
    <row r="794">
      <c r="C794" s="24"/>
    </row>
    <row r="795">
      <c r="C795" s="24"/>
    </row>
    <row r="796">
      <c r="C796" s="24"/>
    </row>
    <row r="797">
      <c r="C797" s="24"/>
    </row>
    <row r="798">
      <c r="C798" s="24"/>
    </row>
    <row r="799">
      <c r="C799" s="24"/>
    </row>
    <row r="800">
      <c r="C800" s="24"/>
    </row>
    <row r="801">
      <c r="C801" s="24"/>
    </row>
    <row r="802">
      <c r="C802" s="24"/>
    </row>
    <row r="803">
      <c r="C803" s="24"/>
    </row>
    <row r="804">
      <c r="C804" s="24"/>
    </row>
    <row r="805">
      <c r="C805" s="24"/>
    </row>
    <row r="806">
      <c r="C806" s="24"/>
    </row>
    <row r="807">
      <c r="C807" s="24"/>
    </row>
    <row r="808">
      <c r="C808" s="24"/>
    </row>
    <row r="809">
      <c r="C809" s="24"/>
    </row>
    <row r="810">
      <c r="C810" s="24"/>
    </row>
    <row r="811">
      <c r="C811" s="24"/>
    </row>
    <row r="812">
      <c r="C812" s="24"/>
    </row>
    <row r="813">
      <c r="C813" s="24"/>
    </row>
    <row r="814">
      <c r="C814" s="24"/>
    </row>
    <row r="815">
      <c r="C815" s="24"/>
    </row>
    <row r="816">
      <c r="C816" s="24"/>
    </row>
    <row r="817">
      <c r="C817" s="24"/>
    </row>
    <row r="818">
      <c r="C818" s="24"/>
    </row>
    <row r="819">
      <c r="C819" s="24"/>
    </row>
    <row r="820">
      <c r="C820" s="24"/>
    </row>
    <row r="821">
      <c r="C821" s="24"/>
    </row>
    <row r="822">
      <c r="C822" s="24"/>
    </row>
    <row r="823">
      <c r="C823" s="24"/>
    </row>
    <row r="824">
      <c r="C824" s="24"/>
    </row>
    <row r="825">
      <c r="C825" s="24"/>
    </row>
    <row r="826">
      <c r="C826" s="24"/>
    </row>
    <row r="827">
      <c r="C827" s="24"/>
    </row>
    <row r="828">
      <c r="C828" s="24"/>
    </row>
    <row r="829">
      <c r="C829" s="24"/>
    </row>
    <row r="830">
      <c r="C830" s="24"/>
    </row>
    <row r="831">
      <c r="C831" s="24"/>
    </row>
    <row r="832">
      <c r="C832" s="24"/>
    </row>
    <row r="833">
      <c r="C833" s="24"/>
    </row>
    <row r="834">
      <c r="C834" s="24"/>
    </row>
    <row r="835">
      <c r="C835" s="24"/>
    </row>
    <row r="836">
      <c r="C836" s="24"/>
    </row>
    <row r="837">
      <c r="C837" s="24"/>
    </row>
    <row r="838">
      <c r="C838" s="24"/>
    </row>
    <row r="839">
      <c r="C839" s="24"/>
    </row>
    <row r="840">
      <c r="C840" s="24"/>
    </row>
    <row r="841">
      <c r="C841" s="24"/>
    </row>
    <row r="842">
      <c r="C842" s="24"/>
    </row>
    <row r="843">
      <c r="C843" s="24"/>
    </row>
    <row r="844">
      <c r="C844" s="24"/>
    </row>
    <row r="845">
      <c r="C845" s="24"/>
    </row>
    <row r="846">
      <c r="C846" s="24"/>
    </row>
    <row r="847">
      <c r="C847" s="24"/>
    </row>
    <row r="848">
      <c r="C848" s="24"/>
    </row>
    <row r="849">
      <c r="C849" s="24"/>
    </row>
    <row r="850">
      <c r="C850" s="24"/>
    </row>
    <row r="851">
      <c r="C851" s="24"/>
    </row>
    <row r="852">
      <c r="C852" s="24"/>
    </row>
    <row r="853">
      <c r="C853" s="24"/>
    </row>
    <row r="854">
      <c r="C854" s="24"/>
    </row>
    <row r="855">
      <c r="C855" s="24"/>
    </row>
    <row r="856">
      <c r="C856" s="24"/>
    </row>
    <row r="857">
      <c r="C857" s="24"/>
    </row>
    <row r="858">
      <c r="C858" s="24"/>
    </row>
    <row r="859">
      <c r="C859" s="24"/>
    </row>
    <row r="860">
      <c r="C860" s="24"/>
    </row>
    <row r="861">
      <c r="C861" s="24"/>
    </row>
    <row r="862">
      <c r="C862" s="24"/>
    </row>
    <row r="863">
      <c r="C863" s="24"/>
    </row>
    <row r="864">
      <c r="C864" s="24"/>
    </row>
    <row r="865">
      <c r="C865" s="24"/>
    </row>
    <row r="866">
      <c r="C866" s="24"/>
    </row>
    <row r="867">
      <c r="C867" s="24"/>
    </row>
    <row r="868">
      <c r="C868" s="24"/>
    </row>
    <row r="869">
      <c r="C869" s="24"/>
    </row>
    <row r="870">
      <c r="C870" s="24"/>
    </row>
    <row r="871">
      <c r="C871" s="24"/>
    </row>
    <row r="872">
      <c r="C872" s="24"/>
    </row>
    <row r="873">
      <c r="C873" s="24"/>
    </row>
    <row r="874">
      <c r="C874" s="24"/>
    </row>
    <row r="875">
      <c r="C875" s="24"/>
    </row>
    <row r="876">
      <c r="C876" s="24"/>
    </row>
    <row r="877">
      <c r="C877" s="24"/>
    </row>
    <row r="878">
      <c r="C878" s="24"/>
    </row>
    <row r="879">
      <c r="C879" s="24"/>
    </row>
    <row r="880">
      <c r="C880" s="24"/>
    </row>
    <row r="881">
      <c r="C881" s="24"/>
    </row>
    <row r="882">
      <c r="C882" s="24"/>
    </row>
    <row r="883">
      <c r="C883" s="24"/>
    </row>
    <row r="884">
      <c r="C884" s="24"/>
    </row>
    <row r="885">
      <c r="C885" s="24"/>
    </row>
    <row r="886">
      <c r="C886" s="24"/>
    </row>
    <row r="887">
      <c r="C887" s="24"/>
    </row>
    <row r="888">
      <c r="C888" s="24"/>
    </row>
    <row r="889">
      <c r="C889" s="24"/>
    </row>
    <row r="890">
      <c r="C890" s="24"/>
    </row>
    <row r="891">
      <c r="C891" s="24"/>
    </row>
    <row r="892">
      <c r="C892" s="24"/>
    </row>
    <row r="893">
      <c r="C893" s="24"/>
    </row>
    <row r="894">
      <c r="C894" s="24"/>
    </row>
    <row r="895">
      <c r="C895" s="24"/>
    </row>
    <row r="896">
      <c r="C896" s="24"/>
    </row>
    <row r="897">
      <c r="C897" s="24"/>
    </row>
    <row r="898">
      <c r="C898" s="24"/>
    </row>
    <row r="899">
      <c r="C899" s="24"/>
    </row>
    <row r="900">
      <c r="C900" s="24"/>
    </row>
    <row r="901">
      <c r="C901" s="24"/>
    </row>
    <row r="902">
      <c r="C902" s="24"/>
    </row>
    <row r="903">
      <c r="C903" s="24"/>
    </row>
    <row r="904">
      <c r="C904" s="24"/>
    </row>
    <row r="905">
      <c r="C905" s="24"/>
    </row>
    <row r="906">
      <c r="C906" s="24"/>
    </row>
    <row r="907">
      <c r="C907" s="24"/>
    </row>
    <row r="908">
      <c r="C908" s="24"/>
    </row>
    <row r="909">
      <c r="C909" s="24"/>
    </row>
    <row r="910">
      <c r="C910" s="24"/>
    </row>
    <row r="911">
      <c r="C911" s="24"/>
    </row>
    <row r="912">
      <c r="C912" s="24"/>
    </row>
    <row r="913">
      <c r="C913" s="24"/>
    </row>
    <row r="914">
      <c r="C914" s="24"/>
    </row>
    <row r="915">
      <c r="C915" s="24"/>
    </row>
    <row r="916">
      <c r="C916" s="24"/>
    </row>
    <row r="917">
      <c r="C917" s="24"/>
    </row>
    <row r="918">
      <c r="C918" s="24"/>
    </row>
    <row r="919">
      <c r="C919" s="24"/>
    </row>
    <row r="920">
      <c r="C920" s="24"/>
    </row>
    <row r="921">
      <c r="C921" s="24"/>
    </row>
    <row r="922">
      <c r="C922" s="24"/>
    </row>
    <row r="923">
      <c r="C923" s="24"/>
    </row>
    <row r="924">
      <c r="C924" s="24"/>
    </row>
    <row r="925">
      <c r="C925" s="24"/>
    </row>
    <row r="926">
      <c r="C926" s="24"/>
    </row>
    <row r="927">
      <c r="C927" s="24"/>
    </row>
    <row r="928">
      <c r="C928" s="24"/>
    </row>
    <row r="929">
      <c r="C929" s="24"/>
    </row>
    <row r="930">
      <c r="C930" s="24"/>
    </row>
    <row r="931">
      <c r="C931" s="24"/>
    </row>
    <row r="932">
      <c r="C932" s="24"/>
    </row>
    <row r="933">
      <c r="C933" s="24"/>
    </row>
    <row r="934">
      <c r="C934" s="24"/>
    </row>
    <row r="935">
      <c r="C935" s="24"/>
    </row>
    <row r="936">
      <c r="C936" s="24"/>
    </row>
    <row r="937">
      <c r="C937" s="24"/>
    </row>
    <row r="938">
      <c r="C938" s="24"/>
    </row>
    <row r="939">
      <c r="C939" s="24"/>
    </row>
    <row r="940">
      <c r="C940" s="24"/>
    </row>
    <row r="941">
      <c r="C941" s="24"/>
    </row>
    <row r="942">
      <c r="C942" s="24"/>
    </row>
    <row r="943">
      <c r="C943" s="24"/>
    </row>
    <row r="944">
      <c r="C944" s="24"/>
    </row>
    <row r="945">
      <c r="C945" s="24"/>
    </row>
    <row r="946">
      <c r="C946" s="24"/>
    </row>
    <row r="947">
      <c r="C947" s="24"/>
    </row>
    <row r="948">
      <c r="C948" s="24"/>
    </row>
    <row r="949">
      <c r="C949" s="24"/>
    </row>
    <row r="950">
      <c r="C950" s="24"/>
    </row>
    <row r="951">
      <c r="C951" s="24"/>
    </row>
    <row r="952">
      <c r="C952" s="24"/>
    </row>
    <row r="953">
      <c r="C953" s="24"/>
    </row>
    <row r="954">
      <c r="C954" s="24"/>
    </row>
    <row r="955">
      <c r="C955" s="24"/>
    </row>
    <row r="956">
      <c r="C956" s="24"/>
    </row>
    <row r="957">
      <c r="C957" s="24"/>
    </row>
    <row r="958">
      <c r="C958" s="24"/>
    </row>
    <row r="959">
      <c r="C959" s="24"/>
    </row>
    <row r="960">
      <c r="C960" s="24"/>
    </row>
    <row r="961">
      <c r="C961" s="24"/>
    </row>
    <row r="962">
      <c r="C962" s="24"/>
    </row>
    <row r="963">
      <c r="C963" s="24"/>
    </row>
    <row r="964">
      <c r="C964" s="24"/>
    </row>
    <row r="965">
      <c r="C965" s="24"/>
    </row>
    <row r="966">
      <c r="C966" s="24"/>
    </row>
    <row r="967">
      <c r="C967" s="24"/>
    </row>
    <row r="968">
      <c r="C968" s="24"/>
    </row>
    <row r="969">
      <c r="C969" s="24"/>
    </row>
    <row r="970">
      <c r="C970" s="24"/>
    </row>
    <row r="971">
      <c r="C971" s="24"/>
    </row>
    <row r="972">
      <c r="C972" s="24"/>
    </row>
    <row r="973">
      <c r="C973" s="24"/>
    </row>
    <row r="974">
      <c r="C974" s="24"/>
    </row>
    <row r="975">
      <c r="C975" s="24"/>
    </row>
    <row r="976">
      <c r="C976" s="24"/>
    </row>
    <row r="977">
      <c r="C977" s="24"/>
    </row>
    <row r="978">
      <c r="C978" s="24"/>
    </row>
    <row r="979">
      <c r="C979" s="24"/>
    </row>
    <row r="980">
      <c r="C980" s="24"/>
    </row>
    <row r="981">
      <c r="C981" s="24"/>
    </row>
    <row r="982">
      <c r="C982" s="24"/>
    </row>
    <row r="983">
      <c r="C983" s="24"/>
    </row>
    <row r="984">
      <c r="C984" s="24"/>
    </row>
    <row r="985">
      <c r="C985" s="24"/>
    </row>
    <row r="986">
      <c r="C986" s="24"/>
    </row>
    <row r="987">
      <c r="C987" s="24"/>
    </row>
    <row r="988">
      <c r="C988" s="24"/>
    </row>
    <row r="989">
      <c r="C989" s="24"/>
    </row>
    <row r="990">
      <c r="C990" s="24"/>
    </row>
    <row r="991">
      <c r="C991" s="24"/>
    </row>
    <row r="992">
      <c r="C992" s="24"/>
    </row>
    <row r="993">
      <c r="C993" s="24"/>
    </row>
    <row r="994">
      <c r="C994" s="24"/>
    </row>
    <row r="995">
      <c r="C995" s="24"/>
    </row>
    <row r="996">
      <c r="C996" s="24"/>
    </row>
    <row r="997">
      <c r="C997" s="24"/>
    </row>
    <row r="998">
      <c r="C998" s="24"/>
    </row>
    <row r="999">
      <c r="C999" s="24"/>
    </row>
    <row r="1000">
      <c r="C1000" s="24"/>
    </row>
    <row r="1001">
      <c r="C1001" s="24"/>
    </row>
    <row r="1002">
      <c r="C1002" s="24"/>
    </row>
    <row r="1003">
      <c r="C1003" s="24"/>
    </row>
    <row r="1004">
      <c r="C1004" s="24"/>
    </row>
    <row r="1005">
      <c r="C1005" s="24"/>
    </row>
    <row r="1006">
      <c r="C1006" s="24"/>
    </row>
    <row r="1007">
      <c r="C1007" s="24"/>
    </row>
    <row r="1008">
      <c r="C1008" s="24"/>
    </row>
    <row r="1009">
      <c r="C1009" s="24"/>
    </row>
    <row r="1010">
      <c r="C1010" s="2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71"/>
    <col customWidth="1" min="5" max="5" width="11.29"/>
    <col customWidth="1" min="6" max="6" width="20.0"/>
  </cols>
  <sheetData>
    <row r="7">
      <c r="D7" s="33" t="s">
        <v>125</v>
      </c>
      <c r="E7" s="33" t="s">
        <v>126</v>
      </c>
      <c r="F7" s="33" t="s">
        <v>127</v>
      </c>
      <c r="H7" s="34" t="s">
        <v>1</v>
      </c>
      <c r="I7" s="34" t="s">
        <v>121</v>
      </c>
      <c r="J7" s="34" t="s">
        <v>113</v>
      </c>
      <c r="K7" s="34" t="s">
        <v>122</v>
      </c>
    </row>
    <row r="8">
      <c r="D8" s="35" t="s">
        <v>128</v>
      </c>
      <c r="E8" s="36">
        <v>3.0</v>
      </c>
      <c r="F8" s="36" t="s">
        <v>129</v>
      </c>
      <c r="H8" s="11">
        <v>1.0</v>
      </c>
      <c r="I8" s="37">
        <v>0.4611564361564362</v>
      </c>
      <c r="J8" s="37">
        <v>0.7496600621600622</v>
      </c>
      <c r="K8" s="37">
        <v>0.288503626003626</v>
      </c>
    </row>
    <row r="9">
      <c r="D9" s="35" t="s">
        <v>130</v>
      </c>
      <c r="E9" s="36">
        <v>2.7</v>
      </c>
      <c r="F9" s="36" t="s">
        <v>131</v>
      </c>
      <c r="H9" s="11">
        <v>2.0</v>
      </c>
      <c r="I9" s="37">
        <v>0.5025335775335775</v>
      </c>
      <c r="J9" s="37">
        <v>0.7386904761904762</v>
      </c>
      <c r="K9" s="37">
        <v>0.2361568986568987</v>
      </c>
    </row>
    <row r="10">
      <c r="D10" s="35" t="s">
        <v>132</v>
      </c>
      <c r="E10" s="36">
        <v>2.4</v>
      </c>
      <c r="F10" s="36" t="s">
        <v>133</v>
      </c>
      <c r="H10" s="11">
        <v>3.0</v>
      </c>
      <c r="I10" s="37">
        <v>0.464935064935065</v>
      </c>
      <c r="J10" s="37">
        <v>0.7107142857142856</v>
      </c>
      <c r="K10" s="37">
        <v>0.24577922077922065</v>
      </c>
    </row>
    <row r="11">
      <c r="D11" s="35" t="s">
        <v>134</v>
      </c>
      <c r="E11" s="36">
        <v>2.1</v>
      </c>
      <c r="F11" s="36" t="s">
        <v>135</v>
      </c>
      <c r="H11" s="11">
        <v>4.0</v>
      </c>
      <c r="I11" s="37">
        <v>0.4959745285674078</v>
      </c>
      <c r="J11" s="37">
        <v>0.7135290599493386</v>
      </c>
      <c r="K11" s="37">
        <v>0.21755453138193076</v>
      </c>
    </row>
    <row r="12">
      <c r="D12" s="35" t="s">
        <v>136</v>
      </c>
      <c r="E12" s="36">
        <v>1.8</v>
      </c>
      <c r="F12" s="36" t="s">
        <v>137</v>
      </c>
      <c r="H12" s="11">
        <v>5.0</v>
      </c>
      <c r="I12" s="37">
        <v>0.48173920377867746</v>
      </c>
      <c r="J12" s="37">
        <v>0.7045704706477733</v>
      </c>
      <c r="K12" s="37">
        <v>0.22283126686909588</v>
      </c>
    </row>
    <row r="13">
      <c r="D13" s="35" t="s">
        <v>138</v>
      </c>
      <c r="E13" s="36">
        <v>1.5</v>
      </c>
      <c r="F13" s="36" t="s">
        <v>139</v>
      </c>
      <c r="H13" s="11">
        <v>6.0</v>
      </c>
      <c r="I13" s="37">
        <v>0.4595821661998132</v>
      </c>
      <c r="J13" s="37">
        <v>0.7304505135387488</v>
      </c>
      <c r="K13" s="37">
        <v>0.2708683473389356</v>
      </c>
    </row>
    <row r="14">
      <c r="D14" s="35" t="s">
        <v>140</v>
      </c>
      <c r="E14" s="36">
        <v>1.2</v>
      </c>
      <c r="F14" s="36" t="s">
        <v>141</v>
      </c>
    </row>
    <row r="15">
      <c r="D15" s="35" t="s">
        <v>142</v>
      </c>
      <c r="E15" s="36">
        <v>0.9</v>
      </c>
      <c r="F15" s="36" t="s">
        <v>143</v>
      </c>
    </row>
    <row r="16">
      <c r="D16" s="35" t="s">
        <v>144</v>
      </c>
      <c r="E16" s="36">
        <v>0.6</v>
      </c>
      <c r="F16" s="36" t="s">
        <v>145</v>
      </c>
    </row>
    <row r="17">
      <c r="D17" s="35" t="s">
        <v>146</v>
      </c>
      <c r="E17" s="36">
        <v>0.3</v>
      </c>
      <c r="F17" s="36" t="s">
        <v>147</v>
      </c>
    </row>
  </sheetData>
  <drawing r:id="rId1"/>
</worksheet>
</file>